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85" windowWidth="16215" windowHeight="8655" tabRatio="772" firstSheet="4" activeTab="9"/>
  </bookViews>
  <sheets>
    <sheet name="Table 13-1" sheetId="2" r:id="rId1"/>
    <sheet name="Figure 13-1" sheetId="27" r:id="rId2"/>
    <sheet name="Figure 13-2" sheetId="28" r:id="rId3"/>
    <sheet name="Figure 13-3" sheetId="29" r:id="rId4"/>
    <sheet name="Figure 13-4" sheetId="30" r:id="rId5"/>
    <sheet name="Figure 13-5" sheetId="32" r:id="rId6"/>
    <sheet name="Figure 13-6" sheetId="36" r:id="rId7"/>
    <sheet name="Table 13-2" sheetId="39" r:id="rId8"/>
    <sheet name="Figure 13-7" sheetId="33" r:id="rId9"/>
    <sheet name="Figure 13-8" sheetId="40" r:id="rId10"/>
    <sheet name="Figure 13-9" sheetId="34" r:id="rId11"/>
    <sheet name="Figure 13-10" sheetId="35" r:id="rId12"/>
    <sheet name="Figure 13-11" sheetId="31" r:id="rId13"/>
    <sheet name="Figure 13-12" sheetId="37" r:id="rId14"/>
  </sheets>
  <externalReferences>
    <externalReference r:id="rId15"/>
    <externalReference r:id="rId16"/>
    <externalReference r:id="rId17"/>
    <externalReference r:id="rId18"/>
  </externalReferences>
  <calcPr calcId="145621"/>
</workbook>
</file>

<file path=xl/calcChain.xml><?xml version="1.0" encoding="utf-8"?>
<calcChain xmlns="http://schemas.openxmlformats.org/spreadsheetml/2006/main">
  <c r="R62" i="34" l="1"/>
  <c r="B73" i="40"/>
  <c r="B81" i="40" s="1"/>
  <c r="B72" i="40"/>
  <c r="B80" i="40" s="1"/>
  <c r="B71" i="40"/>
  <c r="B79" i="40" s="1"/>
  <c r="B70" i="40"/>
  <c r="B78" i="40" s="1"/>
  <c r="B69" i="40"/>
  <c r="Q66" i="40"/>
  <c r="P66" i="40"/>
  <c r="O66" i="40"/>
  <c r="N66" i="40"/>
  <c r="M66" i="40"/>
  <c r="L66" i="40"/>
  <c r="K66" i="40"/>
  <c r="J66" i="40"/>
  <c r="I66" i="40"/>
  <c r="H66" i="40"/>
  <c r="G66" i="40"/>
  <c r="F66" i="40"/>
  <c r="E66" i="40"/>
  <c r="D66" i="40"/>
  <c r="C66" i="40"/>
  <c r="B66" i="40"/>
  <c r="Q65" i="40"/>
  <c r="P65" i="40"/>
  <c r="O65" i="40"/>
  <c r="N65" i="40"/>
  <c r="M65" i="40"/>
  <c r="L65" i="40"/>
  <c r="K65" i="40"/>
  <c r="J65" i="40"/>
  <c r="I65" i="40"/>
  <c r="H65" i="40"/>
  <c r="G65" i="40"/>
  <c r="F65" i="40"/>
  <c r="E65" i="40"/>
  <c r="D65" i="40"/>
  <c r="C65" i="40"/>
  <c r="B65" i="40"/>
  <c r="Q64" i="40"/>
  <c r="P64" i="40"/>
  <c r="O64" i="40"/>
  <c r="N64" i="40"/>
  <c r="M64" i="40"/>
  <c r="L64" i="40"/>
  <c r="K64" i="40"/>
  <c r="J64" i="40"/>
  <c r="I64" i="40"/>
  <c r="H64" i="40"/>
  <c r="G64" i="40"/>
  <c r="F64" i="40"/>
  <c r="E64" i="40"/>
  <c r="D64" i="40"/>
  <c r="C64" i="40"/>
  <c r="B64" i="40"/>
  <c r="Q63" i="40"/>
  <c r="P63" i="40"/>
  <c r="O63" i="40"/>
  <c r="N63" i="40"/>
  <c r="M63" i="40"/>
  <c r="L63" i="40"/>
  <c r="K63" i="40"/>
  <c r="J63" i="40"/>
  <c r="I63" i="40"/>
  <c r="H63" i="40"/>
  <c r="G63" i="40"/>
  <c r="F63" i="40"/>
  <c r="E63" i="40"/>
  <c r="D63" i="40"/>
  <c r="C63" i="40"/>
  <c r="B63" i="40"/>
  <c r="Q62" i="40"/>
  <c r="P62" i="40"/>
  <c r="O62" i="40"/>
  <c r="N62" i="40"/>
  <c r="M62" i="40"/>
  <c r="L62" i="40"/>
  <c r="K62" i="40"/>
  <c r="J62" i="40"/>
  <c r="I62" i="40"/>
  <c r="H62" i="40"/>
  <c r="G62" i="40"/>
  <c r="F62" i="40"/>
  <c r="E62" i="40"/>
  <c r="D62" i="40"/>
  <c r="C62" i="40"/>
  <c r="B62" i="40"/>
  <c r="R60" i="40"/>
  <c r="Q53" i="40"/>
  <c r="Q67" i="40" s="1"/>
  <c r="P53" i="40"/>
  <c r="P67" i="40" s="1"/>
  <c r="O53" i="40"/>
  <c r="O67" i="40" s="1"/>
  <c r="N53" i="40"/>
  <c r="N67" i="40" s="1"/>
  <c r="M53" i="40"/>
  <c r="M67" i="40" s="1"/>
  <c r="L53" i="40"/>
  <c r="L67" i="40" s="1"/>
  <c r="K53" i="40"/>
  <c r="K67" i="40" s="1"/>
  <c r="J53" i="40"/>
  <c r="J67" i="40" s="1"/>
  <c r="I53" i="40"/>
  <c r="I67" i="40" s="1"/>
  <c r="H53" i="40"/>
  <c r="H67" i="40" s="1"/>
  <c r="G53" i="40"/>
  <c r="G67" i="40" s="1"/>
  <c r="F53" i="40"/>
  <c r="F67" i="40" s="1"/>
  <c r="E53" i="40"/>
  <c r="E67" i="40" s="1"/>
  <c r="D53" i="40"/>
  <c r="D67" i="40" s="1"/>
  <c r="C53" i="40"/>
  <c r="C67" i="40" s="1"/>
  <c r="B53" i="40"/>
  <c r="B67" i="40" s="1"/>
  <c r="Q37" i="40"/>
  <c r="P37" i="40"/>
  <c r="O37" i="40"/>
  <c r="N37" i="40"/>
  <c r="M37" i="40"/>
  <c r="L37" i="40"/>
  <c r="K37" i="40"/>
  <c r="J37" i="40"/>
  <c r="I37" i="40"/>
  <c r="H37" i="40"/>
  <c r="G37" i="40"/>
  <c r="F37" i="40"/>
  <c r="E37" i="40"/>
  <c r="D37" i="40"/>
  <c r="C37" i="40"/>
  <c r="B37" i="40"/>
  <c r="R53" i="40" l="1"/>
  <c r="B61" i="40"/>
  <c r="D61" i="40"/>
  <c r="F61" i="40"/>
  <c r="H61" i="40"/>
  <c r="J61" i="40"/>
  <c r="L61" i="40"/>
  <c r="N61" i="40"/>
  <c r="P61" i="40"/>
  <c r="B74" i="40"/>
  <c r="B82" i="40" s="1"/>
  <c r="B77" i="40"/>
  <c r="C61" i="40"/>
  <c r="E61" i="40"/>
  <c r="G61" i="40"/>
  <c r="I61" i="40"/>
  <c r="K61" i="40"/>
  <c r="M61" i="40"/>
  <c r="O61" i="40"/>
  <c r="Q61" i="40"/>
  <c r="C69" i="40"/>
  <c r="C70" i="40"/>
  <c r="C71" i="40"/>
  <c r="C72" i="40"/>
  <c r="C73" i="40"/>
  <c r="C81" i="40" l="1"/>
  <c r="D73" i="40"/>
  <c r="C79" i="40"/>
  <c r="D71" i="40"/>
  <c r="C77" i="40"/>
  <c r="C74" i="40"/>
  <c r="C82" i="40" s="1"/>
  <c r="D69" i="40"/>
  <c r="D72" i="40"/>
  <c r="C80" i="40"/>
  <c r="D70" i="40"/>
  <c r="C78" i="40"/>
  <c r="D78" i="40" l="1"/>
  <c r="E70" i="40"/>
  <c r="D80" i="40"/>
  <c r="E72" i="40"/>
  <c r="D79" i="40"/>
  <c r="E71" i="40"/>
  <c r="D81" i="40"/>
  <c r="E73" i="40"/>
  <c r="D74" i="40"/>
  <c r="D82" i="40" s="1"/>
  <c r="D77" i="40"/>
  <c r="E69" i="40"/>
  <c r="E77" i="40" l="1"/>
  <c r="E74" i="40"/>
  <c r="E82" i="40" s="1"/>
  <c r="F69" i="40"/>
  <c r="E81" i="40"/>
  <c r="F73" i="40"/>
  <c r="E79" i="40"/>
  <c r="F71" i="40"/>
  <c r="F72" i="40"/>
  <c r="E80" i="40"/>
  <c r="F70" i="40"/>
  <c r="E78" i="40"/>
  <c r="F78" i="40" l="1"/>
  <c r="G70" i="40"/>
  <c r="F80" i="40"/>
  <c r="G72" i="40"/>
  <c r="F79" i="40"/>
  <c r="G71" i="40"/>
  <c r="F81" i="40"/>
  <c r="G73" i="40"/>
  <c r="F74" i="40"/>
  <c r="F82" i="40" s="1"/>
  <c r="F77" i="40"/>
  <c r="G69" i="40"/>
  <c r="G77" i="40" l="1"/>
  <c r="G74" i="40"/>
  <c r="G82" i="40" s="1"/>
  <c r="H69" i="40"/>
  <c r="G81" i="40"/>
  <c r="H73" i="40"/>
  <c r="G79" i="40"/>
  <c r="H71" i="40"/>
  <c r="H72" i="40"/>
  <c r="G80" i="40"/>
  <c r="H70" i="40"/>
  <c r="G78" i="40"/>
  <c r="H78" i="40" l="1"/>
  <c r="I70" i="40"/>
  <c r="H80" i="40"/>
  <c r="I72" i="40"/>
  <c r="H79" i="40"/>
  <c r="I71" i="40"/>
  <c r="H81" i="40"/>
  <c r="I73" i="40"/>
  <c r="H74" i="40"/>
  <c r="H82" i="40" s="1"/>
  <c r="H77" i="40"/>
  <c r="I69" i="40"/>
  <c r="F9" i="36"/>
  <c r="E9" i="36"/>
  <c r="D9" i="36"/>
  <c r="C9" i="36"/>
  <c r="B9" i="36"/>
  <c r="F8" i="36"/>
  <c r="E8" i="36"/>
  <c r="I8" i="36" s="1"/>
  <c r="D8" i="36"/>
  <c r="C8" i="36"/>
  <c r="B8" i="36"/>
  <c r="F7" i="36"/>
  <c r="E7" i="36"/>
  <c r="D7" i="36"/>
  <c r="C7" i="36"/>
  <c r="B7" i="36"/>
  <c r="F6" i="36"/>
  <c r="E6" i="36"/>
  <c r="D6" i="36"/>
  <c r="C6" i="36"/>
  <c r="B6" i="36"/>
  <c r="F5" i="36"/>
  <c r="E5" i="36"/>
  <c r="D5" i="36"/>
  <c r="C5" i="36"/>
  <c r="B5" i="36"/>
  <c r="F4" i="36"/>
  <c r="E4" i="36"/>
  <c r="D4" i="36"/>
  <c r="C4" i="36"/>
  <c r="B4" i="36"/>
  <c r="F3" i="36"/>
  <c r="F10" i="36" s="1"/>
  <c r="E3" i="36"/>
  <c r="E10" i="36" s="1"/>
  <c r="D3" i="36"/>
  <c r="D10" i="36" s="1"/>
  <c r="C3" i="36"/>
  <c r="C10" i="36" s="1"/>
  <c r="B3" i="36"/>
  <c r="B10" i="36" s="1"/>
  <c r="G9" i="36" l="1"/>
  <c r="H3" i="36"/>
  <c r="H5" i="36"/>
  <c r="G6" i="36"/>
  <c r="I7" i="36"/>
  <c r="H9" i="36"/>
  <c r="I5" i="36"/>
  <c r="H6" i="36"/>
  <c r="I9" i="36"/>
  <c r="G4" i="36"/>
  <c r="J5" i="36"/>
  <c r="I6" i="36"/>
  <c r="G5" i="36"/>
  <c r="H8" i="36"/>
  <c r="I81" i="40"/>
  <c r="J73" i="40"/>
  <c r="I79" i="40"/>
  <c r="J71" i="40"/>
  <c r="J72" i="40"/>
  <c r="I80" i="40"/>
  <c r="J70" i="40"/>
  <c r="I78" i="40"/>
  <c r="I77" i="40"/>
  <c r="I74" i="40"/>
  <c r="I82" i="40" s="1"/>
  <c r="J69" i="40"/>
  <c r="G10" i="36"/>
  <c r="H10" i="36"/>
  <c r="I4" i="36"/>
  <c r="J6" i="36"/>
  <c r="H4" i="36"/>
  <c r="H7" i="36"/>
  <c r="I10" i="36"/>
  <c r="J4" i="36"/>
  <c r="J9" i="36"/>
  <c r="G7" i="36"/>
  <c r="J10" i="36"/>
  <c r="J8" i="36"/>
  <c r="G3" i="36"/>
  <c r="G8" i="36"/>
  <c r="J7" i="36"/>
  <c r="I3" i="36"/>
  <c r="J3" i="36"/>
  <c r="J74" i="40" l="1"/>
  <c r="J82" i="40" s="1"/>
  <c r="J77" i="40"/>
  <c r="K69" i="40"/>
  <c r="J79" i="40"/>
  <c r="K71" i="40"/>
  <c r="J81" i="40"/>
  <c r="K73" i="40"/>
  <c r="J78" i="40"/>
  <c r="K70" i="40"/>
  <c r="J80" i="40"/>
  <c r="K72" i="40"/>
  <c r="B75" i="34"/>
  <c r="B83" i="34" s="1"/>
  <c r="B74" i="34"/>
  <c r="B82" i="34" s="1"/>
  <c r="B73" i="34"/>
  <c r="B81" i="34" s="1"/>
  <c r="B72" i="34"/>
  <c r="B80" i="34" s="1"/>
  <c r="B71" i="34"/>
  <c r="B79" i="34" s="1"/>
  <c r="Q68" i="34"/>
  <c r="P68" i="34"/>
  <c r="O68" i="34"/>
  <c r="N68" i="34"/>
  <c r="M68" i="34"/>
  <c r="L68" i="34"/>
  <c r="K68" i="34"/>
  <c r="J68" i="34"/>
  <c r="I68" i="34"/>
  <c r="H68" i="34"/>
  <c r="G68" i="34"/>
  <c r="F68" i="34"/>
  <c r="E68" i="34"/>
  <c r="D68" i="34"/>
  <c r="C68" i="34"/>
  <c r="Q67" i="34"/>
  <c r="P67" i="34"/>
  <c r="O67" i="34"/>
  <c r="N67" i="34"/>
  <c r="M67" i="34"/>
  <c r="L67" i="34"/>
  <c r="K67" i="34"/>
  <c r="J67" i="34"/>
  <c r="I67" i="34"/>
  <c r="H67" i="34"/>
  <c r="G67" i="34"/>
  <c r="F67" i="34"/>
  <c r="E67" i="34"/>
  <c r="D67" i="34"/>
  <c r="C67" i="34"/>
  <c r="Q66" i="34"/>
  <c r="P66" i="34"/>
  <c r="O66" i="34"/>
  <c r="N66" i="34"/>
  <c r="M66" i="34"/>
  <c r="L66" i="34"/>
  <c r="K66" i="34"/>
  <c r="J66" i="34"/>
  <c r="I66" i="34"/>
  <c r="H66" i="34"/>
  <c r="G66" i="34"/>
  <c r="F66" i="34"/>
  <c r="E66" i="34"/>
  <c r="D66" i="34"/>
  <c r="C66" i="34"/>
  <c r="Q65" i="34"/>
  <c r="P65" i="34"/>
  <c r="O65" i="34"/>
  <c r="N65" i="34"/>
  <c r="M65" i="34"/>
  <c r="L65" i="34"/>
  <c r="K65" i="34"/>
  <c r="J65" i="34"/>
  <c r="I65" i="34"/>
  <c r="H65" i="34"/>
  <c r="G65" i="34"/>
  <c r="F65" i="34"/>
  <c r="E65" i="34"/>
  <c r="D65" i="34"/>
  <c r="C65" i="34"/>
  <c r="Q64" i="34"/>
  <c r="P64" i="34"/>
  <c r="O64" i="34"/>
  <c r="N64" i="34"/>
  <c r="M64" i="34"/>
  <c r="L64" i="34"/>
  <c r="K64" i="34"/>
  <c r="J64" i="34"/>
  <c r="I64" i="34"/>
  <c r="H64" i="34"/>
  <c r="G64" i="34"/>
  <c r="F64" i="34"/>
  <c r="E64" i="34"/>
  <c r="D64" i="34"/>
  <c r="C64" i="34"/>
  <c r="B68" i="34"/>
  <c r="B67" i="34"/>
  <c r="B66" i="34"/>
  <c r="B65" i="34"/>
  <c r="B64" i="34"/>
  <c r="Q55" i="34"/>
  <c r="Q69" i="34" s="1"/>
  <c r="P55" i="34"/>
  <c r="P69" i="34" s="1"/>
  <c r="O55" i="34"/>
  <c r="O69" i="34" s="1"/>
  <c r="N55" i="34"/>
  <c r="N69" i="34" s="1"/>
  <c r="M55" i="34"/>
  <c r="M69" i="34" s="1"/>
  <c r="L55" i="34"/>
  <c r="L69" i="34" s="1"/>
  <c r="K55" i="34"/>
  <c r="K69" i="34" s="1"/>
  <c r="J55" i="34"/>
  <c r="J69" i="34" s="1"/>
  <c r="I55" i="34"/>
  <c r="I69" i="34" s="1"/>
  <c r="H55" i="34"/>
  <c r="H69" i="34" s="1"/>
  <c r="G55" i="34"/>
  <c r="G69" i="34" s="1"/>
  <c r="F55" i="34"/>
  <c r="F69" i="34" s="1"/>
  <c r="E55" i="34"/>
  <c r="E69" i="34" s="1"/>
  <c r="D55" i="34"/>
  <c r="D69" i="34" s="1"/>
  <c r="C55" i="34"/>
  <c r="C69" i="34" s="1"/>
  <c r="B55" i="34"/>
  <c r="R55" i="34" s="1"/>
  <c r="Q39" i="34"/>
  <c r="P39" i="34"/>
  <c r="O39" i="34"/>
  <c r="N39" i="34"/>
  <c r="M39" i="34"/>
  <c r="L39" i="34"/>
  <c r="K39" i="34"/>
  <c r="J39" i="34"/>
  <c r="I39" i="34"/>
  <c r="H39" i="34"/>
  <c r="G39" i="34"/>
  <c r="F39" i="34"/>
  <c r="E39" i="34"/>
  <c r="D39" i="34"/>
  <c r="C39" i="34"/>
  <c r="B39" i="34"/>
  <c r="C63" i="34" l="1"/>
  <c r="E63" i="34"/>
  <c r="G63" i="34"/>
  <c r="I63" i="34"/>
  <c r="K63" i="34"/>
  <c r="M63" i="34"/>
  <c r="O63" i="34"/>
  <c r="Q63" i="34"/>
  <c r="C71" i="34"/>
  <c r="C73" i="34"/>
  <c r="C75" i="34"/>
  <c r="B76" i="34"/>
  <c r="B84" i="34" s="1"/>
  <c r="B63" i="34"/>
  <c r="D63" i="34"/>
  <c r="F63" i="34"/>
  <c r="H63" i="34"/>
  <c r="J63" i="34"/>
  <c r="L63" i="34"/>
  <c r="N63" i="34"/>
  <c r="P63" i="34"/>
  <c r="C72" i="34"/>
  <c r="C74" i="34"/>
  <c r="B69" i="34"/>
  <c r="L72" i="40"/>
  <c r="K80" i="40"/>
  <c r="L70" i="40"/>
  <c r="K78" i="40"/>
  <c r="K81" i="40"/>
  <c r="L73" i="40"/>
  <c r="K79" i="40"/>
  <c r="L71" i="40"/>
  <c r="K77" i="40"/>
  <c r="K74" i="40"/>
  <c r="K82" i="40" s="1"/>
  <c r="L69" i="40"/>
  <c r="D74" i="34" l="1"/>
  <c r="C82" i="34"/>
  <c r="D73" i="34"/>
  <c r="C81" i="34"/>
  <c r="D72" i="34"/>
  <c r="C80" i="34"/>
  <c r="D75" i="34"/>
  <c r="C83" i="34"/>
  <c r="C79" i="34"/>
  <c r="C76" i="34"/>
  <c r="C84" i="34" s="1"/>
  <c r="D71" i="34"/>
  <c r="L79" i="40"/>
  <c r="M71" i="40"/>
  <c r="L81" i="40"/>
  <c r="M73" i="40"/>
  <c r="L74" i="40"/>
  <c r="L82" i="40" s="1"/>
  <c r="L77" i="40"/>
  <c r="M69" i="40"/>
  <c r="L78" i="40"/>
  <c r="M70" i="40"/>
  <c r="L80" i="40"/>
  <c r="M72" i="40"/>
  <c r="H53" i="30"/>
  <c r="H52" i="30"/>
  <c r="H51" i="30"/>
  <c r="H50" i="30"/>
  <c r="H49" i="30"/>
  <c r="H48" i="30"/>
  <c r="H47" i="30"/>
  <c r="H46" i="30"/>
  <c r="H45" i="30"/>
  <c r="H44" i="30"/>
  <c r="H43" i="30"/>
  <c r="H42" i="30"/>
  <c r="H41" i="30"/>
  <c r="H40" i="30"/>
  <c r="H39" i="30"/>
  <c r="H38" i="30"/>
  <c r="H37" i="30"/>
  <c r="H36" i="30"/>
  <c r="H35" i="30"/>
  <c r="H34" i="30"/>
  <c r="H33" i="30"/>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6" i="30"/>
  <c r="H5" i="30"/>
  <c r="H4" i="30"/>
  <c r="H3"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23" i="30"/>
  <c r="G22" i="30"/>
  <c r="G21" i="30"/>
  <c r="G20" i="30"/>
  <c r="G19" i="30"/>
  <c r="G18" i="30"/>
  <c r="G17" i="30"/>
  <c r="G16" i="30"/>
  <c r="G15" i="30"/>
  <c r="G14" i="30"/>
  <c r="G13" i="30"/>
  <c r="G12" i="30"/>
  <c r="G11" i="30"/>
  <c r="G10" i="30"/>
  <c r="G9" i="30"/>
  <c r="G8" i="30"/>
  <c r="G7" i="30"/>
  <c r="G6" i="30"/>
  <c r="G5" i="30"/>
  <c r="G4" i="30"/>
  <c r="G3" i="30"/>
  <c r="D79" i="34" l="1"/>
  <c r="D76" i="34"/>
  <c r="D84" i="34" s="1"/>
  <c r="E71" i="34"/>
  <c r="E75" i="34"/>
  <c r="D83" i="34"/>
  <c r="E72" i="34"/>
  <c r="D80" i="34"/>
  <c r="E73" i="34"/>
  <c r="D81" i="34"/>
  <c r="E74" i="34"/>
  <c r="D82" i="34"/>
  <c r="M81" i="40"/>
  <c r="N73" i="40"/>
  <c r="M79" i="40"/>
  <c r="N71" i="40"/>
  <c r="N72" i="40"/>
  <c r="M80" i="40"/>
  <c r="N70" i="40"/>
  <c r="M78" i="40"/>
  <c r="M77" i="40"/>
  <c r="M74" i="40"/>
  <c r="M82" i="40" s="1"/>
  <c r="N69" i="40"/>
  <c r="CW72" i="31"/>
  <c r="U13" i="31" s="1"/>
  <c r="CV72" i="31"/>
  <c r="T13" i="31" s="1"/>
  <c r="CU72" i="31"/>
  <c r="S13" i="31" s="1"/>
  <c r="CT72" i="31"/>
  <c r="R13" i="31" s="1"/>
  <c r="CS72" i="31"/>
  <c r="Q13" i="31" s="1"/>
  <c r="CR72" i="31"/>
  <c r="P13" i="31" s="1"/>
  <c r="CQ72" i="31"/>
  <c r="O13" i="31" s="1"/>
  <c r="CP72" i="31"/>
  <c r="N13" i="31" s="1"/>
  <c r="CO72" i="31"/>
  <c r="M13" i="31" s="1"/>
  <c r="CN72" i="31"/>
  <c r="L13" i="31" s="1"/>
  <c r="CM72" i="31"/>
  <c r="U11" i="31" s="1"/>
  <c r="CL72" i="31"/>
  <c r="T11" i="31" s="1"/>
  <c r="CK72" i="31"/>
  <c r="S11" i="31" s="1"/>
  <c r="CJ72" i="31"/>
  <c r="R11" i="31" s="1"/>
  <c r="CI72" i="31"/>
  <c r="Q11" i="31" s="1"/>
  <c r="CH72" i="31"/>
  <c r="P11" i="31" s="1"/>
  <c r="CG72" i="31"/>
  <c r="O11" i="31" s="1"/>
  <c r="CF72" i="31"/>
  <c r="N11" i="31" s="1"/>
  <c r="CE72" i="31"/>
  <c r="M11" i="31" s="1"/>
  <c r="M12" i="31" s="1"/>
  <c r="CD72" i="31"/>
  <c r="L11" i="31" s="1"/>
  <c r="CC72" i="31"/>
  <c r="CB72" i="31"/>
  <c r="CA72" i="31"/>
  <c r="BZ72" i="31"/>
  <c r="BY72" i="31"/>
  <c r="BX72" i="31"/>
  <c r="BW72" i="31"/>
  <c r="BV72" i="31"/>
  <c r="BU72" i="31"/>
  <c r="BT72" i="31"/>
  <c r="BS72" i="31"/>
  <c r="BR72" i="31"/>
  <c r="BQ72" i="31"/>
  <c r="BP72" i="31"/>
  <c r="BO72" i="31"/>
  <c r="BN72" i="31"/>
  <c r="BM72" i="31"/>
  <c r="BL72" i="31"/>
  <c r="BK72" i="31"/>
  <c r="BJ72" i="31"/>
  <c r="BI72" i="31"/>
  <c r="BH72" i="31"/>
  <c r="BG72" i="31"/>
  <c r="BF72" i="31"/>
  <c r="BE72" i="31"/>
  <c r="BD72" i="31"/>
  <c r="BC72" i="31"/>
  <c r="BB72" i="31"/>
  <c r="BA72" i="31"/>
  <c r="AZ72" i="31"/>
  <c r="AY72" i="31"/>
  <c r="U9" i="31" s="1"/>
  <c r="AX72" i="31"/>
  <c r="T9" i="31" s="1"/>
  <c r="AW72" i="31"/>
  <c r="S9" i="31" s="1"/>
  <c r="AV72" i="31"/>
  <c r="R9" i="31" s="1"/>
  <c r="AU72" i="31"/>
  <c r="Q9" i="31" s="1"/>
  <c r="AT72" i="31"/>
  <c r="P9" i="31" s="1"/>
  <c r="AS72" i="31"/>
  <c r="O9" i="31" s="1"/>
  <c r="AR72" i="31"/>
  <c r="N9" i="31" s="1"/>
  <c r="AQ72" i="31"/>
  <c r="M9" i="31" s="1"/>
  <c r="AP72" i="31"/>
  <c r="L9" i="31" s="1"/>
  <c r="AO72" i="31"/>
  <c r="U7" i="31" s="1"/>
  <c r="AN72" i="31"/>
  <c r="T7" i="31" s="1"/>
  <c r="AM72" i="31"/>
  <c r="S7" i="31" s="1"/>
  <c r="AL72" i="31"/>
  <c r="R7" i="31" s="1"/>
  <c r="AK72" i="31"/>
  <c r="Q7" i="31" s="1"/>
  <c r="AJ72" i="31"/>
  <c r="P7" i="31" s="1"/>
  <c r="AI72" i="31"/>
  <c r="O7" i="31" s="1"/>
  <c r="AH72" i="31"/>
  <c r="N7" i="31" s="1"/>
  <c r="AG72" i="31"/>
  <c r="M7" i="31" s="1"/>
  <c r="AF72" i="31"/>
  <c r="L7" i="31" s="1"/>
  <c r="AE72" i="31"/>
  <c r="U5" i="31" s="1"/>
  <c r="AD72" i="31"/>
  <c r="T5" i="31" s="1"/>
  <c r="AC72" i="31"/>
  <c r="S5" i="31" s="1"/>
  <c r="AB72" i="31"/>
  <c r="R5" i="31" s="1"/>
  <c r="AA72" i="31"/>
  <c r="Q5" i="31" s="1"/>
  <c r="Z72" i="31"/>
  <c r="P5" i="31" s="1"/>
  <c r="Y72" i="31"/>
  <c r="O5" i="31" s="1"/>
  <c r="X72" i="31"/>
  <c r="N5" i="31" s="1"/>
  <c r="W72" i="31"/>
  <c r="M5" i="31" s="1"/>
  <c r="V72" i="31"/>
  <c r="L5" i="31" s="1"/>
  <c r="U72" i="31"/>
  <c r="T72" i="31"/>
  <c r="S72" i="31"/>
  <c r="R72" i="31"/>
  <c r="Q72" i="31"/>
  <c r="P72" i="31"/>
  <c r="O72" i="31"/>
  <c r="N72" i="31"/>
  <c r="M72" i="31"/>
  <c r="L72" i="31"/>
  <c r="K72" i="31"/>
  <c r="J72" i="31"/>
  <c r="I72" i="31"/>
  <c r="H72" i="31"/>
  <c r="G72" i="31"/>
  <c r="F72" i="31"/>
  <c r="E72" i="31"/>
  <c r="D72" i="31"/>
  <c r="C72" i="31"/>
  <c r="N8" i="31" l="1"/>
  <c r="R10" i="31"/>
  <c r="O8" i="31"/>
  <c r="U12" i="31"/>
  <c r="Q14" i="31"/>
  <c r="S14" i="31"/>
  <c r="N12" i="31"/>
  <c r="T12" i="31"/>
  <c r="P14" i="31"/>
  <c r="R14" i="31"/>
  <c r="T14" i="31"/>
  <c r="S8" i="31"/>
  <c r="Q10" i="31"/>
  <c r="O12" i="31"/>
  <c r="Q12" i="31"/>
  <c r="S12" i="31"/>
  <c r="M14" i="31"/>
  <c r="O14" i="31"/>
  <c r="U14" i="31"/>
  <c r="R8" i="31"/>
  <c r="T8" i="31"/>
  <c r="P10" i="31"/>
  <c r="P12" i="31"/>
  <c r="R12" i="31"/>
  <c r="N14" i="31"/>
  <c r="F74" i="34"/>
  <c r="E82" i="34"/>
  <c r="F73" i="34"/>
  <c r="E81" i="34"/>
  <c r="F72" i="34"/>
  <c r="E80" i="34"/>
  <c r="F75" i="34"/>
  <c r="E83" i="34"/>
  <c r="F71" i="34"/>
  <c r="E79" i="34"/>
  <c r="E76" i="34"/>
  <c r="E84" i="34" s="1"/>
  <c r="N79" i="40"/>
  <c r="O71" i="40"/>
  <c r="N81" i="40"/>
  <c r="O73" i="40"/>
  <c r="N74" i="40"/>
  <c r="N82" i="40" s="1"/>
  <c r="N77" i="40"/>
  <c r="O69" i="40"/>
  <c r="N78" i="40"/>
  <c r="O70" i="40"/>
  <c r="N80" i="40"/>
  <c r="O72" i="40"/>
  <c r="U8" i="31"/>
  <c r="P6" i="31"/>
  <c r="T10" i="31"/>
  <c r="S10" i="31"/>
  <c r="Q6" i="31"/>
  <c r="M10" i="31"/>
  <c r="U10" i="31"/>
  <c r="T6" i="31"/>
  <c r="N6" i="31"/>
  <c r="P8" i="31"/>
  <c r="M8" i="31"/>
  <c r="R6" i="31"/>
  <c r="M6" i="31"/>
  <c r="U6" i="31"/>
  <c r="O6" i="31"/>
  <c r="N10" i="31"/>
  <c r="S6" i="31"/>
  <c r="Q8" i="31"/>
  <c r="O10" i="31"/>
  <c r="G72" i="34" l="1"/>
  <c r="F80" i="34"/>
  <c r="G71" i="34"/>
  <c r="F79" i="34"/>
  <c r="F76" i="34"/>
  <c r="F84" i="34" s="1"/>
  <c r="G75" i="34"/>
  <c r="F83" i="34"/>
  <c r="G73" i="34"/>
  <c r="F81" i="34"/>
  <c r="G74" i="34"/>
  <c r="F82" i="34"/>
  <c r="O81" i="40"/>
  <c r="P73" i="40"/>
  <c r="O79" i="40"/>
  <c r="P71" i="40"/>
  <c r="P72" i="40"/>
  <c r="O80" i="40"/>
  <c r="P70" i="40"/>
  <c r="O78" i="40"/>
  <c r="O77" i="40"/>
  <c r="O74" i="40"/>
  <c r="O82" i="40" s="1"/>
  <c r="P69" i="40"/>
  <c r="P2" i="27"/>
  <c r="Q2" i="27" s="1"/>
  <c r="R2" i="27" s="1"/>
  <c r="S2" i="27" s="1"/>
  <c r="T2" i="27" s="1"/>
  <c r="U2" i="27" s="1"/>
  <c r="V2" i="27" s="1"/>
  <c r="W2" i="27" s="1"/>
  <c r="H74" i="34" l="1"/>
  <c r="G82" i="34"/>
  <c r="H73" i="34"/>
  <c r="G81" i="34"/>
  <c r="H75" i="34"/>
  <c r="G83" i="34"/>
  <c r="H71" i="34"/>
  <c r="G79" i="34"/>
  <c r="G76" i="34"/>
  <c r="G84" i="34" s="1"/>
  <c r="H72" i="34"/>
  <c r="G80" i="34"/>
  <c r="P79" i="40"/>
  <c r="Q71" i="40"/>
  <c r="P81" i="40"/>
  <c r="Q73" i="40"/>
  <c r="P74" i="40"/>
  <c r="P82" i="40" s="1"/>
  <c r="P77" i="40"/>
  <c r="Q69" i="40"/>
  <c r="P78" i="40"/>
  <c r="Q70" i="40"/>
  <c r="P80" i="40"/>
  <c r="Q72" i="40"/>
  <c r="I72" i="34" l="1"/>
  <c r="H80" i="34"/>
  <c r="I71" i="34"/>
  <c r="H79" i="34"/>
  <c r="H76" i="34"/>
  <c r="H84" i="34" s="1"/>
  <c r="I75" i="34"/>
  <c r="H83" i="34"/>
  <c r="I73" i="34"/>
  <c r="H81" i="34"/>
  <c r="I74" i="34"/>
  <c r="H82" i="34"/>
  <c r="Q74" i="40"/>
  <c r="Q75" i="40" s="1"/>
  <c r="J74" i="34" l="1"/>
  <c r="I82" i="34"/>
  <c r="J73" i="34"/>
  <c r="I81" i="34"/>
  <c r="J75" i="34"/>
  <c r="I83" i="34"/>
  <c r="J71" i="34"/>
  <c r="I79" i="34"/>
  <c r="I76" i="34"/>
  <c r="I84" i="34" s="1"/>
  <c r="J72" i="34"/>
  <c r="I80" i="34"/>
  <c r="K72" i="34" l="1"/>
  <c r="J80" i="34"/>
  <c r="K71" i="34"/>
  <c r="J79" i="34"/>
  <c r="J76" i="34"/>
  <c r="J84" i="34" s="1"/>
  <c r="K75" i="34"/>
  <c r="J83" i="34"/>
  <c r="K73" i="34"/>
  <c r="J81" i="34"/>
  <c r="K74" i="34"/>
  <c r="J82" i="34"/>
  <c r="L74" i="34" l="1"/>
  <c r="K82" i="34"/>
  <c r="L73" i="34"/>
  <c r="K81" i="34"/>
  <c r="L75" i="34"/>
  <c r="K83" i="34"/>
  <c r="L71" i="34"/>
  <c r="K79" i="34"/>
  <c r="K76" i="34"/>
  <c r="K84" i="34" s="1"/>
  <c r="L72" i="34"/>
  <c r="K80" i="34"/>
  <c r="M72" i="34" l="1"/>
  <c r="L80" i="34"/>
  <c r="M71" i="34"/>
  <c r="L79" i="34"/>
  <c r="L76" i="34"/>
  <c r="L84" i="34" s="1"/>
  <c r="M75" i="34"/>
  <c r="L83" i="34"/>
  <c r="M73" i="34"/>
  <c r="L81" i="34"/>
  <c r="M74" i="34"/>
  <c r="L82" i="34"/>
  <c r="N74" i="34" l="1"/>
  <c r="M82" i="34"/>
  <c r="N73" i="34"/>
  <c r="M81" i="34"/>
  <c r="N75" i="34"/>
  <c r="M83" i="34"/>
  <c r="N71" i="34"/>
  <c r="M79" i="34"/>
  <c r="M76" i="34"/>
  <c r="M84" i="34" s="1"/>
  <c r="N72" i="34"/>
  <c r="M80" i="34"/>
  <c r="O71" i="34" l="1"/>
  <c r="N79" i="34"/>
  <c r="N76" i="34"/>
  <c r="N84" i="34" s="1"/>
  <c r="O72" i="34"/>
  <c r="N80" i="34"/>
  <c r="O75" i="34"/>
  <c r="N83" i="34"/>
  <c r="O73" i="34"/>
  <c r="N81" i="34"/>
  <c r="O74" i="34"/>
  <c r="N82" i="34"/>
  <c r="P74" i="34" l="1"/>
  <c r="O82" i="34"/>
  <c r="P73" i="34"/>
  <c r="O81" i="34"/>
  <c r="P75" i="34"/>
  <c r="O83" i="34"/>
  <c r="P72" i="34"/>
  <c r="O80" i="34"/>
  <c r="P71" i="34"/>
  <c r="O79" i="34"/>
  <c r="O76" i="34"/>
  <c r="O84" i="34" s="1"/>
  <c r="P80" i="34" l="1"/>
  <c r="Q72" i="34"/>
  <c r="P79" i="34"/>
  <c r="Q71" i="34"/>
  <c r="P76" i="34"/>
  <c r="P84" i="34" s="1"/>
  <c r="P83" i="34"/>
  <c r="Q75" i="34"/>
  <c r="P81" i="34"/>
  <c r="Q73" i="34"/>
  <c r="P82" i="34"/>
  <c r="Q74" i="34"/>
  <c r="Q76" i="34" l="1"/>
  <c r="Q77" i="34" s="1"/>
</calcChain>
</file>

<file path=xl/sharedStrings.xml><?xml version="1.0" encoding="utf-8"?>
<sst xmlns="http://schemas.openxmlformats.org/spreadsheetml/2006/main" count="884" uniqueCount="599">
  <si>
    <t>Estimate</t>
  </si>
  <si>
    <t>1980</t>
  </si>
  <si>
    <t>1990</t>
  </si>
  <si>
    <t>2000</t>
  </si>
  <si>
    <t>United States</t>
  </si>
  <si>
    <t>Total:</t>
  </si>
  <si>
    <t>Car, truck, or van:</t>
  </si>
  <si>
    <t>Drove alone</t>
  </si>
  <si>
    <t>Carpooled</t>
  </si>
  <si>
    <t>Public transportation:</t>
  </si>
  <si>
    <t>Bus or trolley bus</t>
  </si>
  <si>
    <t>Subway or elevated</t>
  </si>
  <si>
    <t>Railroad</t>
  </si>
  <si>
    <t>Ferryboat</t>
  </si>
  <si>
    <t>Taxicab</t>
  </si>
  <si>
    <t>Motorcycle</t>
  </si>
  <si>
    <t>Bicycle</t>
  </si>
  <si>
    <t>Walked</t>
  </si>
  <si>
    <t>Worked at home</t>
  </si>
  <si>
    <t>Total</t>
  </si>
  <si>
    <t>Transit</t>
  </si>
  <si>
    <t>Carpooled:</t>
  </si>
  <si>
    <t>In 2-person carpool</t>
  </si>
  <si>
    <t>In 3-person carpool</t>
  </si>
  <si>
    <t>%</t>
  </si>
  <si>
    <t>Other method</t>
  </si>
  <si>
    <t xml:space="preserve">Streetcar or trolley car </t>
  </si>
  <si>
    <t>OK</t>
  </si>
  <si>
    <t>Midwest</t>
  </si>
  <si>
    <t>Northeast Region</t>
  </si>
  <si>
    <t>Midwest Region</t>
  </si>
  <si>
    <t>South Region</t>
  </si>
  <si>
    <t>West Region</t>
  </si>
  <si>
    <t>Streetcar or trolley car</t>
  </si>
  <si>
    <t>Subway or Elevated</t>
  </si>
  <si>
    <t>walked</t>
  </si>
  <si>
    <t>worked at home</t>
  </si>
  <si>
    <t>Carpool</t>
  </si>
  <si>
    <t>3-person carpool</t>
  </si>
  <si>
    <t>$75,000-$100,000</t>
  </si>
  <si>
    <t>Delaware</t>
  </si>
  <si>
    <t>New Jersey</t>
  </si>
  <si>
    <t>New York</t>
  </si>
  <si>
    <t>Vermont</t>
  </si>
  <si>
    <t>West Virginia</t>
  </si>
  <si>
    <t>Michigan</t>
  </si>
  <si>
    <t>MI</t>
  </si>
  <si>
    <t>Alabama</t>
  </si>
  <si>
    <t>AL</t>
  </si>
  <si>
    <t>Ohio</t>
  </si>
  <si>
    <t>OH</t>
  </si>
  <si>
    <t>Indiana</t>
  </si>
  <si>
    <t>IN</t>
  </si>
  <si>
    <t>New Hampshire</t>
  </si>
  <si>
    <t>NH</t>
  </si>
  <si>
    <t>Tennessee</t>
  </si>
  <si>
    <t>TN</t>
  </si>
  <si>
    <t>Kansas</t>
  </si>
  <si>
    <t>KS</t>
  </si>
  <si>
    <t>Missouri</t>
  </si>
  <si>
    <t>MO</t>
  </si>
  <si>
    <t>WV</t>
  </si>
  <si>
    <t>Kentucky</t>
  </si>
  <si>
    <t>KY</t>
  </si>
  <si>
    <t>Rhode Island</t>
  </si>
  <si>
    <t>RI</t>
  </si>
  <si>
    <t>Nebraska</t>
  </si>
  <si>
    <t>NE</t>
  </si>
  <si>
    <t>Connecticut</t>
  </si>
  <si>
    <t>CT</t>
  </si>
  <si>
    <t>Oklahoma</t>
  </si>
  <si>
    <t>Arkansas</t>
  </si>
  <si>
    <t>AR</t>
  </si>
  <si>
    <t>Wisconsin</t>
  </si>
  <si>
    <t>WI</t>
  </si>
  <si>
    <t>Mississippi</t>
  </si>
  <si>
    <t>MS</t>
  </si>
  <si>
    <t>South Carolina</t>
  </si>
  <si>
    <t>SC</t>
  </si>
  <si>
    <t>North Carolina</t>
  </si>
  <si>
    <t>NC</t>
  </si>
  <si>
    <t>DE</t>
  </si>
  <si>
    <t>Florida</t>
  </si>
  <si>
    <t>FL</t>
  </si>
  <si>
    <t>Iowa</t>
  </si>
  <si>
    <t>Maine</t>
  </si>
  <si>
    <t>ME</t>
  </si>
  <si>
    <t>Louisiana</t>
  </si>
  <si>
    <t>LA</t>
  </si>
  <si>
    <t>North Dakota</t>
  </si>
  <si>
    <t>ND</t>
  </si>
  <si>
    <t>Texas</t>
  </si>
  <si>
    <t>TX</t>
  </si>
  <si>
    <t>Minnesota</t>
  </si>
  <si>
    <t>MN</t>
  </si>
  <si>
    <t>Georgia</t>
  </si>
  <si>
    <t>GA</t>
  </si>
  <si>
    <t>South Dakota</t>
  </si>
  <si>
    <t>SD</t>
  </si>
  <si>
    <t>Virginia</t>
  </si>
  <si>
    <t>VA</t>
  </si>
  <si>
    <t>Idaho</t>
  </si>
  <si>
    <t>ID</t>
  </si>
  <si>
    <t>Pennsylvania</t>
  </si>
  <si>
    <t>PA</t>
  </si>
  <si>
    <t>New Mexico</t>
  </si>
  <si>
    <t>NM</t>
  </si>
  <si>
    <t>Utah</t>
  </si>
  <si>
    <t>UT</t>
  </si>
  <si>
    <t>Wyoming</t>
  </si>
  <si>
    <t>WY</t>
  </si>
  <si>
    <t>VT</t>
  </si>
  <si>
    <t>Colorado</t>
  </si>
  <si>
    <t>CO</t>
  </si>
  <si>
    <t>Nevada</t>
  </si>
  <si>
    <t>NV</t>
  </si>
  <si>
    <t>Arizona</t>
  </si>
  <si>
    <t>AZ</t>
  </si>
  <si>
    <t>Montana</t>
  </si>
  <si>
    <t>MT</t>
  </si>
  <si>
    <t>Massachusetts</t>
  </si>
  <si>
    <t>MA</t>
  </si>
  <si>
    <t>Maryland</t>
  </si>
  <si>
    <t>MD</t>
  </si>
  <si>
    <t>Washington</t>
  </si>
  <si>
    <t>WA</t>
  </si>
  <si>
    <t>Illinois</t>
  </si>
  <si>
    <t>IL</t>
  </si>
  <si>
    <t>Oregon</t>
  </si>
  <si>
    <t>OR</t>
  </si>
  <si>
    <t>NJ</t>
  </si>
  <si>
    <t>California</t>
  </si>
  <si>
    <t>CA</t>
  </si>
  <si>
    <t>Puerto Rico</t>
  </si>
  <si>
    <t>Alaska</t>
  </si>
  <si>
    <t>AK</t>
  </si>
  <si>
    <t>Hawaii</t>
  </si>
  <si>
    <t>HI</t>
  </si>
  <si>
    <t>NY</t>
  </si>
  <si>
    <t>District of Columbia</t>
  </si>
  <si>
    <t>DC</t>
  </si>
  <si>
    <t>2010</t>
  </si>
  <si>
    <t xml:space="preserve">2010 </t>
  </si>
  <si>
    <t>Public transportation (excluding taxicab):</t>
  </si>
  <si>
    <t>Streetcar or trolley car (carro publico in Puerto Rico)</t>
  </si>
  <si>
    <t>Taxicab, motorcycle, or other means</t>
  </si>
  <si>
    <t xml:space="preserve">Northeast </t>
  </si>
  <si>
    <t xml:space="preserve">South </t>
  </si>
  <si>
    <t xml:space="preserve">West </t>
  </si>
  <si>
    <t>Percent of trips on transit</t>
  </si>
  <si>
    <t>Census Journey to Work, Usual Mode</t>
  </si>
  <si>
    <t>American Community Survey, Work Trip Usual Mode</t>
  </si>
  <si>
    <t>NPTS/NHTS Work Trips, Survey Day</t>
  </si>
  <si>
    <t>NHTS Work Trip, Work Trip Usual Mode</t>
  </si>
  <si>
    <t>http://www.apta.com/resources/statistics/Documents/FactBook/2013-Fact-Book-Appendix-A.pdf</t>
  </si>
  <si>
    <t>http://www.ntdprogram.gov/ntdprogram/pubs.htm</t>
  </si>
  <si>
    <t>APTA</t>
  </si>
  <si>
    <t>NTD</t>
  </si>
  <si>
    <t>APTA Unlinked Annual Transit Trips</t>
  </si>
  <si>
    <t>NTD Unlinked Annual Transit Trips</t>
  </si>
  <si>
    <t>B08006</t>
  </si>
  <si>
    <t>SEX OF WORKERS BY MEANS OF TRANSPORTATION TO WORK</t>
  </si>
  <si>
    <t xml:space="preserve">Universe: Workers 16 years and over </t>
  </si>
  <si>
    <t>2010 American Community Survey 1-Year Estimates</t>
  </si>
  <si>
    <t>In 4-or-more-person carpool</t>
  </si>
  <si>
    <t>Male:</t>
  </si>
  <si>
    <t>Female:</t>
  </si>
  <si>
    <t>Source: U.S. Census Bureau, 2010 American Community Survey</t>
  </si>
  <si>
    <t>Explanation of Symbols:</t>
  </si>
  <si>
    <t>1. An '**' entry in the margin of error column indicates that either no sample observations or too few sample observations were available to compute a standard error and thus the margin of error. A statistical test is not appropriate.</t>
  </si>
  <si>
    <t>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t>
  </si>
  <si>
    <t>3. An '-' following a median estimate means the median falls in the lowest interval of an open-ended distribution.</t>
  </si>
  <si>
    <t>4. An '+' following a median estimate means the median falls in the upper interval of an open-ended distribution.</t>
  </si>
  <si>
    <t>5. An '***' entry in the margin of error column indicates that the median falls in the lowest interval or upper interval of an open-ended distribution. A statistical test is not appropriate.</t>
  </si>
  <si>
    <t>6. An '*****' entry in the margin of error column indicates that the estimate is controlled. A statistical test for sampling variability is not appropriate.</t>
  </si>
  <si>
    <t>7. An 'N' entry in the estimate and margin of error columns indicates that data for this geographic area cannot be displayed because the number of sample cases is too small.</t>
  </si>
  <si>
    <t>8. An '(X)' means that the estimate is not applicable or not available.</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</si>
  <si>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t>
  </si>
  <si>
    <t>Workers include members of the Armed Forces and civilians who were at work last week.</t>
  </si>
  <si>
    <t>While the 2010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</si>
  <si>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t>
  </si>
  <si>
    <t>State_NM</t>
  </si>
  <si>
    <t>Geography</t>
  </si>
  <si>
    <t>Estimate; Total:</t>
  </si>
  <si>
    <t>Estimate; Total: - Less than 10 minutes</t>
  </si>
  <si>
    <t>Estimate; Total: - 10 to 14 minutes</t>
  </si>
  <si>
    <t>Estimate; Total: - 15 to 19 minutes</t>
  </si>
  <si>
    <t>Estimate; Total: - 20 to 24 minutes</t>
  </si>
  <si>
    <t>Estimate; Total: - 25 to 29 minutes</t>
  </si>
  <si>
    <t>Estimate; Total: - 30 to 34 minutes</t>
  </si>
  <si>
    <t>Estimate; Total: - 35 to 44 minutes</t>
  </si>
  <si>
    <t>Estimate; Total: - 45 to 59 minutes</t>
  </si>
  <si>
    <t>Estimate; Total: - 60 or more minutes</t>
  </si>
  <si>
    <t>Estimate; Total: - Car, truck, or van:</t>
  </si>
  <si>
    <t>Estimate; Total: - Car, truck, or van: - Less than 10 minutes</t>
  </si>
  <si>
    <t>Estimate; Total: - Car, truck, or van: - 10 to 14 minutes</t>
  </si>
  <si>
    <t>Estimate; Total: - Car, truck, or van: - 15 to 19 minutes</t>
  </si>
  <si>
    <t>Estimate; Total: - Car, truck, or van: - 20 to 24 minutes</t>
  </si>
  <si>
    <t>Estimate; Total: - Car, truck, or van: - 25 to 29 minutes</t>
  </si>
  <si>
    <t>Estimate; Total: - Car, truck, or van: - 30 to 34 minutes</t>
  </si>
  <si>
    <t>Estimate; Total: - Car, truck, or van: - 35 to 44 minutes</t>
  </si>
  <si>
    <t>Estimate; Total: - Car, truck, or van: - 45 to 59 minutes</t>
  </si>
  <si>
    <t>Estimate; Total: - Car, truck, or van: - 60 or more minutes</t>
  </si>
  <si>
    <t>Estimate; Total: - Car, truck, or van: - Drove alone:</t>
  </si>
  <si>
    <t>Estimate; Total: - Car, truck, or van: - Drove alone: - Less than 10 minutes</t>
  </si>
  <si>
    <t>Estimate; Total: - Car, truck, or van: - Drove alone: - 10 to 14 minutes</t>
  </si>
  <si>
    <t>Estimate; Total: - Car, truck, or van: - Drove alone: - 15 to 19 minutes</t>
  </si>
  <si>
    <t>Estimate; Total: - Car, truck, or van: - Drove alone: - 20 to 24 minutes</t>
  </si>
  <si>
    <t>Estimate; Total: - Car, truck, or van: - Drove alone: - 25 to 29 minutes</t>
  </si>
  <si>
    <t>Estimate; Total: - Car, truck, or van: - Drove alone: - 30 to 34 minutes</t>
  </si>
  <si>
    <t>Estimate; Total: - Car, truck, or van: - Drove alone: - 35 to 44 minutes</t>
  </si>
  <si>
    <t>Estimate; Total: - Car, truck, or van: - Drove alone: - 45 to 59 minutes</t>
  </si>
  <si>
    <t>Estimate; Total: - Car, truck, or van: - Drove alone: - 60 or more minutes</t>
  </si>
  <si>
    <t>Estimate; Total: - Car, truck, or van: - Carpooled:</t>
  </si>
  <si>
    <t>Estimate; Total: - Car, truck, or van: - Carpooled: - Less than 10 minutes</t>
  </si>
  <si>
    <t>Estimate; Total: - Car, truck, or van: - Carpooled: - 10 to 14 minutes</t>
  </si>
  <si>
    <t>Estimate; Total: - Car, truck, or van: - Carpooled: - 15 to 19 minutes</t>
  </si>
  <si>
    <t>Estimate; Total: - Car, truck, or van: - Carpooled: - 20 to 24 minutes</t>
  </si>
  <si>
    <t>Estimate; Total: - Car, truck, or van: - Carpooled: - 25 to 29 minutes</t>
  </si>
  <si>
    <t>Estimate; Total: - Car, truck, or van: - Carpooled: - 30 to 34 minutes</t>
  </si>
  <si>
    <t>Estimate; Total: - Car, truck, or van: - Carpooled: - 35 to 44 minutes</t>
  </si>
  <si>
    <t>Estimate; Total: - Car, truck, or van: - Carpooled: - 45 to 59 minutes</t>
  </si>
  <si>
    <t>Estimate; Total: - Car, truck, or van: - Carpooled: - 60 or more minutes</t>
  </si>
  <si>
    <t>Estimate; Total: - Public transportation (excluding taxicab):</t>
  </si>
  <si>
    <t>Estimate; Total: - Public transportation (excluding taxicab): - Less than 10 minutes</t>
  </si>
  <si>
    <t>Estimate; Total: - Public transportation (excluding taxicab): - 10 to 14 minutes</t>
  </si>
  <si>
    <t>Estimate; Total: - Public transportation (excluding taxicab): - 15 to 19 minutes</t>
  </si>
  <si>
    <t>Estimate; Total: - Public transportation (excluding taxicab): - 20 to 24 minutes</t>
  </si>
  <si>
    <t>Estimate; Total: - Public transportation (excluding taxicab): - 25 to 29 minutes</t>
  </si>
  <si>
    <t>Estimate; Total: - Public transportation (excluding taxicab): - 30 to 34 minutes</t>
  </si>
  <si>
    <t>Estimate; Total: - Public transportation (excluding taxicab): - 35 to 44 minutes</t>
  </si>
  <si>
    <t>Estimate; Total: - Public transportation (excluding taxicab): - 45 to 59 minutes</t>
  </si>
  <si>
    <t>Estimate; Total: - Public transportation (excluding taxicab): - 60 or more minutes</t>
  </si>
  <si>
    <t>Estimate; Total: - Public transportation (excluding taxicab): - Bus or trolley bus:</t>
  </si>
  <si>
    <t>Estimate; Total: - Public transportation (excluding taxicab): - Bus or trolley bus: - Less than 10 minutes</t>
  </si>
  <si>
    <t>Estimate; Total: - Public transportation (excluding taxicab): - Bus or trolley bus: - 10 to 14 minutes</t>
  </si>
  <si>
    <t>Estimate; Total: - Public transportation (excluding taxicab): - Bus or trolley bus: - 15 to 19 minutes</t>
  </si>
  <si>
    <t>Estimate; Total: - Public transportation (excluding taxicab): - Bus or trolley bus: - 20 to 24 minutes</t>
  </si>
  <si>
    <t>Estimate; Total: - Public transportation (excluding taxicab): - Bus or trolley bus: - 25 to 29 minutes</t>
  </si>
  <si>
    <t>Estimate; Total: - Public transportation (excluding taxicab): - Bus or trolley bus: - 30 to 34 minutes</t>
  </si>
  <si>
    <t>Estimate; Total: - Public transportation (excluding taxicab): - Bus or trolley bus: - 35 to 44 minutes</t>
  </si>
  <si>
    <t>Estimate; Total: - Public transportation (excluding taxicab): - Bus or trolley bus: - 45 to 59 minutes</t>
  </si>
  <si>
    <t>Estimate; Total: - Public transportation (excluding taxicab): - Bus or trolley bus: - 60 or more minutes</t>
  </si>
  <si>
    <t>Estimate; Total: - Public transportation (excluding taxicab): - Streetcar or trolley car (carro publico in Puerto Rico), subway or elevated:</t>
  </si>
  <si>
    <t>Estimate; Total: - Public transportation (excluding taxicab): - Streetcar or trolley car (carro publico in Puerto Rico), subway or elevated: - Less than 10 minutes</t>
  </si>
  <si>
    <t>Estimate; Total: - Public transportation (excluding taxicab): - Streetcar or trolley car (carro publico in Puerto Rico), subway or elevated: - 10 to 14 minutes</t>
  </si>
  <si>
    <t>Estimate; Total: - Public transportation (excluding taxicab): - Streetcar or trolley car (carro publico in Puerto Rico), subway or elevated: - 15 to 19 minutes</t>
  </si>
  <si>
    <t>Estimate; Total: - Public transportation (excluding taxicab): - Streetcar or trolley car (carro publico in Puerto Rico), subway or elevated: - 20 to 24 minutes</t>
  </si>
  <si>
    <t>Estimate; Total: - Public transportation (excluding taxicab): - Streetcar or trolley car (carro publico in Puerto Rico), subway or elevated: - 25 to 29 minutes</t>
  </si>
  <si>
    <t>Estimate; Total: - Public transportation (excluding taxicab): - Streetcar or trolley car (carro publico in Puerto Rico), subway or elevated: - 30 to 34 minutes</t>
  </si>
  <si>
    <t>Estimate; Total: - Public transportation (excluding taxicab): - Streetcar or trolley car (carro publico in Puerto Rico), subway or elevated: - 35 to 44 minutes</t>
  </si>
  <si>
    <t>Estimate; Total: - Public transportation (excluding taxicab): - Streetcar or trolley car (carro publico in Puerto Rico), subway or elevated: - 45 to 59 minutes</t>
  </si>
  <si>
    <t>Estimate; Total: - Public transportation (excluding taxicab): - Streetcar or trolley car (carro publico in Puerto Rico), subway or elevated: - 60 or more minutes</t>
  </si>
  <si>
    <t>Estimate; Total: - Public transportation (excluding taxicab): - Railroad or ferryboat:</t>
  </si>
  <si>
    <t>Estimate; Total: - Public transportation (excluding taxicab): - Railroad or ferryboat: - Less than 10 minutes</t>
  </si>
  <si>
    <t>Estimate; Total: - Public transportation (excluding taxicab): - Railroad or ferryboat: - 10 to 14 minutes</t>
  </si>
  <si>
    <t>Estimate; Total: - Public transportation (excluding taxicab): - Railroad or ferryboat: - 15 to 19 minutes</t>
  </si>
  <si>
    <t>Estimate; Total: - Public transportation (excluding taxicab): - Railroad or ferryboat: - 20 to 24 minutes</t>
  </si>
  <si>
    <t>Estimate; Total: - Public transportation (excluding taxicab): - Railroad or ferryboat: - 25 to 29 minutes</t>
  </si>
  <si>
    <t>Estimate; Total: - Public transportation (excluding taxicab): - Railroad or ferryboat: - 30 to 34 minutes</t>
  </si>
  <si>
    <t>Estimate; Total: - Public transportation (excluding taxicab): - Railroad or ferryboat: - 35 to 44 minutes</t>
  </si>
  <si>
    <t>Estimate; Total: - Public transportation (excluding taxicab): - Railroad or ferryboat: - 45 to 59 minutes</t>
  </si>
  <si>
    <t>Estimate; Total: - Public transportation (excluding taxicab): - Railroad or ferryboat: - 60 or more minutes</t>
  </si>
  <si>
    <t>Estimate; Total: - Walked:</t>
  </si>
  <si>
    <t>Estimate; Total: - Walked: - Less than 10 minutes</t>
  </si>
  <si>
    <t>Estimate; Total: - Walked: - 10 to 14 minutes</t>
  </si>
  <si>
    <t>Estimate; Total: - Walked: - 15 to 19 minutes</t>
  </si>
  <si>
    <t>Estimate; Total: - Walked: - 20 to 24 minutes</t>
  </si>
  <si>
    <t>Estimate; Total: - Walked: - 25 to 29 minutes</t>
  </si>
  <si>
    <t>Estimate; Total: - Walked: - 30 to 34 minutes</t>
  </si>
  <si>
    <t>Estimate; Total: - Walked: - 35 to 44 minutes</t>
  </si>
  <si>
    <t>Estimate; Total: - Walked: - 45 to 59 minutes</t>
  </si>
  <si>
    <t>Estimate; Total: - Walked: - 60 or more minutes</t>
  </si>
  <si>
    <t>Estimate; Total: - Taxicab, motorcycle, bicycle, or other means:</t>
  </si>
  <si>
    <t>Estimate; Total: - Taxicab, motorcycle, bicycle, or other means: - Less than 10 minutes</t>
  </si>
  <si>
    <t>Estimate; Total: - Taxicab, motorcycle, bicycle, or other means: - 10 to 14 minutes</t>
  </si>
  <si>
    <t>Estimate; Total: - Taxicab, motorcycle, bicycle, or other means: - 15 to 19 minutes</t>
  </si>
  <si>
    <t>Estimate; Total: - Taxicab, motorcycle, bicycle, or other means: - 20 to 24 minutes</t>
  </si>
  <si>
    <t>Estimate; Total: - Taxicab, motorcycle, bicycle, or other means: - 25 to 29 minutes</t>
  </si>
  <si>
    <t>Estimate; Total: - Taxicab, motorcycle, bicycle, or other means: - 30 to 34 minutes</t>
  </si>
  <si>
    <t>Estimate; Total: - Taxicab, motorcycle, bicycle, or other means: - 35 to 44 minutes</t>
  </si>
  <si>
    <t>Estimate; Total: - Taxicab, motorcycle, bicycle, or other means: - 45 to 59 minutes</t>
  </si>
  <si>
    <t>Estimate; Total: - Taxicab, motorcycle, bicycle, or other means: - 60 or more minutes</t>
  </si>
  <si>
    <t>GEO.display-label</t>
  </si>
  <si>
    <t>HD01_VD01</t>
  </si>
  <si>
    <t>HD01_VD05</t>
  </si>
  <si>
    <t>HD01_VD06</t>
  </si>
  <si>
    <t>HD01_VD07</t>
  </si>
  <si>
    <t>HD01_VD08</t>
  </si>
  <si>
    <t>HD01_VD09</t>
  </si>
  <si>
    <t>HD01_VD10</t>
  </si>
  <si>
    <t>HD01_VD11</t>
  </si>
  <si>
    <t>HD01_VD12</t>
  </si>
  <si>
    <t>HD01_VD13</t>
  </si>
  <si>
    <t>HD01_VD14</t>
  </si>
  <si>
    <t>HD01_VD17</t>
  </si>
  <si>
    <t>HD01_VD18</t>
  </si>
  <si>
    <t>HD01_VD19</t>
  </si>
  <si>
    <t>HD01_VD20</t>
  </si>
  <si>
    <t>HD01_VD21</t>
  </si>
  <si>
    <t>HD01_VD22</t>
  </si>
  <si>
    <t>HD01_VD23</t>
  </si>
  <si>
    <t>HD01_VD24</t>
  </si>
  <si>
    <t>HD01_VD25</t>
  </si>
  <si>
    <t>HD01_VD26</t>
  </si>
  <si>
    <t>HD01_VD28</t>
  </si>
  <si>
    <t>HD01_VD29</t>
  </si>
  <si>
    <t>HD01_VD30</t>
  </si>
  <si>
    <t>HD01_VD31</t>
  </si>
  <si>
    <t>HD01_VD32</t>
  </si>
  <si>
    <t>HD01_VD33</t>
  </si>
  <si>
    <t>HD01_VD34</t>
  </si>
  <si>
    <t>HD01_VD35</t>
  </si>
  <si>
    <t>HD01_VD36</t>
  </si>
  <si>
    <t>HD01_VD37</t>
  </si>
  <si>
    <t>HD01_VD39</t>
  </si>
  <si>
    <t>HD01_VD40</t>
  </si>
  <si>
    <t>HD01_VD41</t>
  </si>
  <si>
    <t>HD01_VD42</t>
  </si>
  <si>
    <t>HD01_VD43</t>
  </si>
  <si>
    <t>HD01_VD44</t>
  </si>
  <si>
    <t>HD01_VD45</t>
  </si>
  <si>
    <t>HD01_VD46</t>
  </si>
  <si>
    <t>HD01_VD47</t>
  </si>
  <si>
    <t>HD01_VD68</t>
  </si>
  <si>
    <t>HD01_VD71</t>
  </si>
  <si>
    <t>HD01_VD72</t>
  </si>
  <si>
    <t>HD01_VD73</t>
  </si>
  <si>
    <t>HD01_VD74</t>
  </si>
  <si>
    <t>HD01_VD75</t>
  </si>
  <si>
    <t>HD01_VD76</t>
  </si>
  <si>
    <t>HD01_VD77</t>
  </si>
  <si>
    <t>HD01_VD78</t>
  </si>
  <si>
    <t>HD01_VD79</t>
  </si>
  <si>
    <t>HD01_VD80</t>
  </si>
  <si>
    <t>HD01_VD82</t>
  </si>
  <si>
    <t>HD01_VD83</t>
  </si>
  <si>
    <t>HD01_VD84</t>
  </si>
  <si>
    <t>HD01_VD85</t>
  </si>
  <si>
    <t>HD01_VD86</t>
  </si>
  <si>
    <t>HD01_VD87</t>
  </si>
  <si>
    <t>HD01_VD88</t>
  </si>
  <si>
    <t>HD01_VD89</t>
  </si>
  <si>
    <t>HD01_VD90</t>
  </si>
  <si>
    <t>HD01_VD91</t>
  </si>
  <si>
    <t>HD01_VD93</t>
  </si>
  <si>
    <t>HD01_VD94</t>
  </si>
  <si>
    <t>HD01_VD95</t>
  </si>
  <si>
    <t>HD01_VD96</t>
  </si>
  <si>
    <t>HD01_VD97</t>
  </si>
  <si>
    <t>HD01_VD98</t>
  </si>
  <si>
    <t>HD01_VD99</t>
  </si>
  <si>
    <t>HD01_VD100</t>
  </si>
  <si>
    <t>HD01_VD101</t>
  </si>
  <si>
    <t>HD01_VD102</t>
  </si>
  <si>
    <t>HD01_VD104</t>
  </si>
  <si>
    <t>HD01_VD105</t>
  </si>
  <si>
    <t>HD01_VD106</t>
  </si>
  <si>
    <t>HD01_VD107</t>
  </si>
  <si>
    <t>HD01_VD108</t>
  </si>
  <si>
    <t>HD01_VD109</t>
  </si>
  <si>
    <t>HD01_VD110</t>
  </si>
  <si>
    <t>HD01_VD111</t>
  </si>
  <si>
    <t>HD01_VD112</t>
  </si>
  <si>
    <t>HD01_VD113</t>
  </si>
  <si>
    <t>HD01_VD116</t>
  </si>
  <si>
    <t>HD01_VD117</t>
  </si>
  <si>
    <t>HD01_VD118</t>
  </si>
  <si>
    <t>HD01_VD119</t>
  </si>
  <si>
    <t>HD01_VD120</t>
  </si>
  <si>
    <t>HD01_VD121</t>
  </si>
  <si>
    <t>HD01_VD122</t>
  </si>
  <si>
    <t>HD01_VD123</t>
  </si>
  <si>
    <t>HD01_VD124</t>
  </si>
  <si>
    <t>HD01_VD125</t>
  </si>
  <si>
    <t>HD01_VD128</t>
  </si>
  <si>
    <t>HD01_VD129</t>
  </si>
  <si>
    <t>HD01_VD130</t>
  </si>
  <si>
    <t>HD01_VD131</t>
  </si>
  <si>
    <t>HD01_VD132</t>
  </si>
  <si>
    <t>HD01_VD133</t>
  </si>
  <si>
    <t>HD01_VD134</t>
  </si>
  <si>
    <t>HD01_VD135</t>
  </si>
  <si>
    <t>HD01_VD136</t>
  </si>
  <si>
    <t xml:space="preserve">Total: </t>
  </si>
  <si>
    <t>Less than 10 minutes</t>
  </si>
  <si>
    <t>10 to 14 minutes</t>
  </si>
  <si>
    <t>15 to 19 minutes</t>
  </si>
  <si>
    <t>20 to 24 minutes</t>
  </si>
  <si>
    <t>25 to 29 minutes</t>
  </si>
  <si>
    <t>30 to 34 minutes</t>
  </si>
  <si>
    <t>35 to 44 minutes</t>
  </si>
  <si>
    <t xml:space="preserve"> 45 to 59 minutes</t>
  </si>
  <si>
    <t>60 or more minutes</t>
  </si>
  <si>
    <t xml:space="preserve">Walked: </t>
  </si>
  <si>
    <t>Taxicab, motorcycle, bicycle, or other means</t>
  </si>
  <si>
    <t>IA</t>
  </si>
  <si>
    <t>MSA</t>
  </si>
  <si>
    <t>Total Workers</t>
  </si>
  <si>
    <t>Los Angeles</t>
  </si>
  <si>
    <t>Chicago</t>
  </si>
  <si>
    <t>Washington, DC</t>
  </si>
  <si>
    <t>San Francisco</t>
  </si>
  <si>
    <t>Philadelphia</t>
  </si>
  <si>
    <t>Boston</t>
  </si>
  <si>
    <t>Detroit</t>
  </si>
  <si>
    <t>Dallas</t>
  </si>
  <si>
    <t>Houston</t>
  </si>
  <si>
    <t>Atlanta</t>
  </si>
  <si>
    <t>Miami</t>
  </si>
  <si>
    <t>Seattle</t>
  </si>
  <si>
    <t>Phoenix</t>
  </si>
  <si>
    <t>Minneapolis</t>
  </si>
  <si>
    <t>Cleveland</t>
  </si>
  <si>
    <t>San Diego</t>
  </si>
  <si>
    <t>St. Louis</t>
  </si>
  <si>
    <t>Denver</t>
  </si>
  <si>
    <t>Tampa</t>
  </si>
  <si>
    <t>Pittsburgh</t>
  </si>
  <si>
    <t>Portland</t>
  </si>
  <si>
    <t>Cincinnati</t>
  </si>
  <si>
    <t>Sacramento</t>
  </si>
  <si>
    <t>Kansas City</t>
  </si>
  <si>
    <t>Milwaukee</t>
  </si>
  <si>
    <t>Orlando</t>
  </si>
  <si>
    <t>Indianapolis</t>
  </si>
  <si>
    <t>San Antonio</t>
  </si>
  <si>
    <t>Norfolk</t>
  </si>
  <si>
    <t>Las Vegas</t>
  </si>
  <si>
    <t>Columbus</t>
  </si>
  <si>
    <t>Charlotte</t>
  </si>
  <si>
    <t>New Orleans</t>
  </si>
  <si>
    <t>Salt Lake City</t>
  </si>
  <si>
    <t>Greensboro</t>
  </si>
  <si>
    <t>Austin</t>
  </si>
  <si>
    <t>Nashville</t>
  </si>
  <si>
    <t>Providence</t>
  </si>
  <si>
    <t>Raleigh</t>
  </si>
  <si>
    <t>Hartford</t>
  </si>
  <si>
    <t>Buffalo</t>
  </si>
  <si>
    <t>Memphis</t>
  </si>
  <si>
    <t>Jacksonville</t>
  </si>
  <si>
    <t>Rochester</t>
  </si>
  <si>
    <t>Grand Rapids</t>
  </si>
  <si>
    <t>Oklahoma City</t>
  </si>
  <si>
    <t>Louisville</t>
  </si>
  <si>
    <t>2005-2010</t>
  </si>
  <si>
    <t>2000-2004</t>
  </si>
  <si>
    <t>1995-1999</t>
  </si>
  <si>
    <t>1990-1994</t>
  </si>
  <si>
    <t>1985-1989</t>
  </si>
  <si>
    <t>1980-1984</t>
  </si>
  <si>
    <t>Before 1980</t>
  </si>
  <si>
    <t>Born in US</t>
  </si>
  <si>
    <t xml:space="preserve">ALL </t>
  </si>
  <si>
    <t>Drive Alone</t>
  </si>
  <si>
    <t xml:space="preserve">Carpool </t>
  </si>
  <si>
    <t>Public Transportation</t>
  </si>
  <si>
    <t>Walk</t>
  </si>
  <si>
    <t>Work at Home</t>
  </si>
  <si>
    <t>Other Means</t>
  </si>
  <si>
    <t>Table of JWRIP by income</t>
  </si>
  <si>
    <t>JWRIP(PUMS Total riders)</t>
  </si>
  <si>
    <t>income</t>
  </si>
  <si>
    <t>Frequency</t>
  </si>
  <si>
    <t>&lt;10,000</t>
  </si>
  <si>
    <t>10,000-15,000</t>
  </si>
  <si>
    <t>15,000-20,000</t>
  </si>
  <si>
    <t>20,000-25,000</t>
  </si>
  <si>
    <t>25,000-30,000</t>
  </si>
  <si>
    <t>30,000-35,000</t>
  </si>
  <si>
    <t>35,000-40,000</t>
  </si>
  <si>
    <t>40,000-45,000</t>
  </si>
  <si>
    <t>45,000-50,000</t>
  </si>
  <si>
    <t>50,000-60,000</t>
  </si>
  <si>
    <t>60,000-75,000</t>
  </si>
  <si>
    <t>75,000-100,000</t>
  </si>
  <si>
    <t>100,000-125,000</t>
  </si>
  <si>
    <t>125,000-150,000</t>
  </si>
  <si>
    <t>150,000-200,000</t>
  </si>
  <si>
    <t>&gt;200,000</t>
  </si>
  <si>
    <t xml:space="preserve"> 2-person carpool</t>
  </si>
  <si>
    <t>4 person carpool</t>
  </si>
  <si>
    <t xml:space="preserve"> 5-person carpool</t>
  </si>
  <si>
    <t xml:space="preserve"> 6-person carpool</t>
  </si>
  <si>
    <t xml:space="preserve"> 7-person carpool</t>
  </si>
  <si>
    <t>In 8-person carpool</t>
  </si>
  <si>
    <t>In 9-person carpool</t>
  </si>
  <si>
    <t xml:space="preserve">In 10-person + carpool </t>
  </si>
  <si>
    <t xml:space="preserve">3 and over carpool </t>
  </si>
  <si>
    <t>2 Person Carpool</t>
  </si>
  <si>
    <t xml:space="preserve">3+ Person Carpool </t>
  </si>
  <si>
    <t>Work at home</t>
  </si>
  <si>
    <t xml:space="preserve">Transit </t>
  </si>
  <si>
    <t>Transit share by income</t>
  </si>
  <si>
    <t>cumulative number by income</t>
  </si>
  <si>
    <t>$10,000-$15,000</t>
  </si>
  <si>
    <t>&lt;$10,000</t>
  </si>
  <si>
    <t>$15,000-$20,000</t>
  </si>
  <si>
    <t>$20,000-$25,000</t>
  </si>
  <si>
    <t>$25,000-$30,000</t>
  </si>
  <si>
    <t>$30,000-$35,000</t>
  </si>
  <si>
    <t>$35,000-$40,000</t>
  </si>
  <si>
    <t>$40,000-$45,000</t>
  </si>
  <si>
    <t>$45,000-$50,000</t>
  </si>
  <si>
    <t>$50,000-$60,000</t>
  </si>
  <si>
    <t>$60,000-$75,000</t>
  </si>
  <si>
    <t>$100,000-$125,000</t>
  </si>
  <si>
    <t>$125,000-$150,000</t>
  </si>
  <si>
    <t>$150,000-$200,000</t>
  </si>
  <si>
    <t>&gt;$200,000</t>
  </si>
  <si>
    <t>Total Public Transit</t>
  </si>
  <si>
    <t>Bus or Trolley Bus</t>
  </si>
  <si>
    <t>Streetcar or Trolleycar</t>
  </si>
  <si>
    <t>Nationwide 2009 NHTS, Person Trips via transit by trip purpose and relative cars and workers</t>
  </si>
  <si>
    <t>Vehicles available relative to workers * 1990 Trip Purpose Crosstabulation</t>
  </si>
  <si>
    <t>01 = To/From Work</t>
  </si>
  <si>
    <t>02 = Work-Related Business</t>
  </si>
  <si>
    <t>03 = Shopping</t>
  </si>
  <si>
    <t>04 = Other Family/Personal Business</t>
  </si>
  <si>
    <t>05 = School/Church</t>
  </si>
  <si>
    <t>06 = Medical/Dentral</t>
  </si>
  <si>
    <t>07 = Vacation</t>
  </si>
  <si>
    <t>08 = Visit Friends/Relatives</t>
  </si>
  <si>
    <t>10 = Other Social/Recreational</t>
  </si>
  <si>
    <t>11 = Other</t>
  </si>
  <si>
    <t>98 = N/A</t>
  </si>
  <si>
    <t>99 = Refused</t>
  </si>
  <si>
    <t>01</t>
  </si>
  <si>
    <t>02</t>
  </si>
  <si>
    <t>03</t>
  </si>
  <si>
    <t>04</t>
  </si>
  <si>
    <t>05</t>
  </si>
  <si>
    <t>06</t>
  </si>
  <si>
    <t>07</t>
  </si>
  <si>
    <t>08</t>
  </si>
  <si>
    <t>10</t>
  </si>
  <si>
    <t>11</t>
  </si>
  <si>
    <t>98</t>
  </si>
  <si>
    <t>99</t>
  </si>
  <si>
    <t>0 Cars, 0 Workers</t>
  </si>
  <si>
    <t>0 Cars, 1 or More Workers</t>
  </si>
  <si>
    <t>1 More Worker than Cars</t>
  </si>
  <si>
    <t>2+ More Workers than Cars</t>
  </si>
  <si>
    <t>1 Car, 1 Worker</t>
  </si>
  <si>
    <t>Cars = Workers</t>
  </si>
  <si>
    <t>Cars Greater than Workers</t>
  </si>
  <si>
    <t>Figure 13-11 Trip Duration Distribution Transit Versus Drive Alone</t>
  </si>
  <si>
    <t>Figure 13-10 Transit Commuting by Household Car Availability</t>
  </si>
  <si>
    <t>Figure 13-9  Transit Commuter Mode Shares by Household Income Category</t>
  </si>
  <si>
    <t>Figure 13-8  Transit Commuters by Household Income Category</t>
  </si>
  <si>
    <t>Figure 13-7 Trend in Mode Use with Time in America</t>
  </si>
  <si>
    <t>Car, Truck, or Van:</t>
  </si>
  <si>
    <t>Drove Alone</t>
  </si>
  <si>
    <t>Two-person Carpool</t>
  </si>
  <si>
    <t>Three-person Carpool</t>
  </si>
  <si>
    <t>Four-person Carpool</t>
  </si>
  <si>
    <t>5+-person Carpool</t>
  </si>
  <si>
    <t xml:space="preserve">Streetcar or Trolley Car  </t>
  </si>
  <si>
    <t xml:space="preserve">Other </t>
  </si>
  <si>
    <t>Worked at Home</t>
  </si>
  <si>
    <t>Figure 13-12 Multi-Decade Commuting Trend by Mode (SOV excluded)</t>
  </si>
  <si>
    <t>Percentage</t>
  </si>
  <si>
    <t>Metro areas</t>
  </si>
  <si>
    <t>5,000+</t>
  </si>
  <si>
    <t>2,500-5,000</t>
  </si>
  <si>
    <t>1,000-2,500</t>
  </si>
  <si>
    <t>500-1,000</t>
  </si>
  <si>
    <t>250-500</t>
  </si>
  <si>
    <t>100-250</t>
  </si>
  <si>
    <t>Nonmetro areas</t>
  </si>
  <si>
    <t>Source: Census, ACS 2010</t>
  </si>
  <si>
    <t xml:space="preserve">Streetcar or Trolley Car </t>
  </si>
  <si>
    <t>Public Transit</t>
  </si>
  <si>
    <t>(000)</t>
  </si>
  <si>
    <t>Table 13-1 Summary of Long-Term Trends in Transit Commuting in the U.S.</t>
  </si>
  <si>
    <t>Figure 13-1 Long-Term Trend in Transit Mode Share</t>
  </si>
  <si>
    <t>Note: Data from NHTS 2009 are plotted for 2008 since majority of data collection occurred in 2008.</t>
  </si>
  <si>
    <t>Source: Census, ACS, NHTS series</t>
  </si>
  <si>
    <t>Figure 13-2 Annual Total Transit Ridership Trends</t>
  </si>
  <si>
    <t>Figure 13-3 Transit Commuting by Region and Transit Sub Mode by Region</t>
  </si>
  <si>
    <t>Source: 2010 ACS</t>
  </si>
  <si>
    <t xml:space="preserve">Figure 13-5 Twenty-Year Trend Public Transit Shares among Metropolitan Areas </t>
  </si>
  <si>
    <t xml:space="preserve">with 1+ Million Population </t>
  </si>
  <si>
    <t>Figure 13-6 Public Transit Share by Metro Size Group</t>
  </si>
  <si>
    <t>Table 13-2 Metro Areas with Major Changes in Public Transit Share, 2000–2010</t>
  </si>
  <si>
    <t>Gaining Share</t>
  </si>
  <si>
    <t>Difference in Percentage Points, 2000–2010</t>
  </si>
  <si>
    <t>Losing Share</t>
  </si>
  <si>
    <t>Source: ACS 2010</t>
  </si>
  <si>
    <t>Car, truck, or van: Carpooled:</t>
  </si>
  <si>
    <t xml:space="preserve"> Car, Truck, or Van Drove Alone</t>
  </si>
  <si>
    <t xml:space="preserve">Public Transportation </t>
  </si>
  <si>
    <t>(excluding taxicab):</t>
  </si>
  <si>
    <t>Source: 2012 ACS</t>
  </si>
  <si>
    <t>Figure 13-4 Twenty-Year Trend in Public Transit Share of Commuting by State</t>
  </si>
  <si>
    <t xml:space="preserve">Year of entry into the US </t>
  </si>
  <si>
    <t>Table of JWT by income</t>
  </si>
  <si>
    <t>JWT (PUMS Total riders)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</si>
</sst>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00"/>
    <numFmt numFmtId="168" formatCode="_(* #,##0_);_(* \(#,##0\);_(* &quot;-&quot;??_);_(@_)"/>
  </numFmts>
  <fonts count="41" x14ac:knownFonts="1">
    <font>
      <sz val="10"/>
      <name val="Arial"/>
    </font>
    <font>
      <sz val="11"/>
      <color theme="1"/>
      <name val="Calibri"/>
      <family val="2"/>
      <scheme val="minor"/>
    </font>
    <font>
      <sz val="8"/>
      <name val="Arial"/>
      <family val="2"/>
    </font>
    <font>
      <u/>
      <sz val="10"/>
      <color indexed="12"/>
      <name val="Arial"/>
      <family val="2"/>
    </font>
    <font>
      <b/>
      <sz val="10"/>
      <name val="Arial"/>
      <family val="2"/>
    </font>
    <font>
      <sz val="10"/>
      <name val="Arial"/>
      <family val="2"/>
    </font>
    <font>
      <sz val="9.35"/>
      <color rgb="FF222222"/>
      <name val="Arial"/>
      <family val="2"/>
    </font>
    <font>
      <sz val="10"/>
      <color rgb="FFFF0000"/>
      <name val="Arial"/>
      <family val="2"/>
    </font>
    <font>
      <b/>
      <sz val="8.5"/>
      <color rgb="FF222222"/>
      <name val="Arial"/>
      <family val="2"/>
    </font>
    <font>
      <sz val="8.5"/>
      <color rgb="FF222222"/>
      <name val="Arial"/>
      <family val="2"/>
    </font>
    <font>
      <sz val="10"/>
      <name val="Arial"/>
      <family val="2"/>
    </font>
    <font>
      <b/>
      <sz val="11"/>
      <color theme="1"/>
      <name val="Calibri"/>
      <family val="2"/>
      <scheme val="minor"/>
    </font>
    <font>
      <b/>
      <sz val="11"/>
      <name val="Times New Roman"/>
      <family val="1"/>
    </font>
    <font>
      <sz val="11"/>
      <color rgb="FF222222"/>
      <name val="Calibri"/>
      <family val="2"/>
      <scheme val="minor"/>
    </font>
    <font>
      <sz val="10"/>
      <color rgb="FF000000"/>
      <name val="Arial"/>
      <family val="2"/>
    </font>
    <font>
      <sz val="7"/>
      <name val="Arial"/>
      <family val="2"/>
    </font>
    <font>
      <u/>
      <sz val="10"/>
      <color theme="10"/>
      <name val="Arial"/>
      <family val="2"/>
    </font>
    <font>
      <sz val="7"/>
      <color rgb="FF477CB2"/>
      <name val="Arial"/>
      <family val="2"/>
    </font>
    <font>
      <b/>
      <sz val="8.5"/>
      <name val="Arial"/>
      <family val="2"/>
    </font>
    <font>
      <sz val="8.5"/>
      <color rgb="FF477CB2"/>
      <name val="Arial"/>
      <family val="2"/>
    </font>
    <font>
      <b/>
      <sz val="9.1999999999999993"/>
      <color rgb="FF4E4B47"/>
      <name val="Arial"/>
      <family val="2"/>
    </font>
    <font>
      <b/>
      <sz val="7"/>
      <color rgb="FF4E4B47"/>
      <name val="Arial"/>
      <family val="2"/>
    </font>
    <font>
      <sz val="8.5"/>
      <name val="Arial"/>
      <family val="2"/>
    </font>
    <font>
      <b/>
      <sz val="11"/>
      <color theme="1"/>
      <name val="Arial"/>
      <family val="2"/>
    </font>
    <font>
      <sz val="10"/>
      <color rgb="FF00B050"/>
      <name val="Arial"/>
      <family val="2"/>
    </font>
    <font>
      <b/>
      <sz val="11"/>
      <color theme="1"/>
      <name val="Times New Roman"/>
      <family val="1"/>
    </font>
    <font>
      <b/>
      <sz val="9"/>
      <name val="Times New Roman"/>
      <family val="1"/>
    </font>
    <font>
      <b/>
      <sz val="9"/>
      <color indexed="8"/>
      <name val="Times New Roman"/>
      <family val="1"/>
    </font>
    <font>
      <sz val="9"/>
      <name val="Times New Roman"/>
      <family val="1"/>
    </font>
    <font>
      <b/>
      <sz val="11"/>
      <color rgb="FF000000"/>
      <name val="Times New Roman"/>
      <family val="1"/>
    </font>
    <font>
      <sz val="10"/>
      <color rgb="FF000000"/>
      <name val="Times New Roman"/>
      <family val="1"/>
    </font>
    <font>
      <b/>
      <sz val="10"/>
      <name val="Times New Roman"/>
      <family val="1"/>
    </font>
    <font>
      <b/>
      <sz val="10"/>
      <color rgb="FF000000"/>
      <name val="Arial"/>
      <family val="2"/>
    </font>
    <font>
      <b/>
      <sz val="11"/>
      <color rgb="FFFF0000"/>
      <name val="Calibri"/>
      <family val="2"/>
      <scheme val="minor"/>
    </font>
    <font>
      <sz val="9"/>
      <color theme="1"/>
      <name val="Arial"/>
      <family val="2"/>
    </font>
    <font>
      <strike/>
      <sz val="11"/>
      <color theme="1"/>
      <name val="Calibri"/>
      <family val="2"/>
      <scheme val="minor"/>
    </font>
    <font>
      <sz val="10"/>
      <name val="Arial"/>
      <family val="2"/>
    </font>
    <font>
      <sz val="10"/>
      <name val="Times New Roman"/>
      <family val="1"/>
    </font>
    <font>
      <sz val="11"/>
      <name val="Times New Roman"/>
      <family val="1"/>
    </font>
    <font>
      <sz val="11"/>
      <name val="Calibri"/>
      <family val="2"/>
    </font>
    <font>
      <b/>
      <sz val="11"/>
      <name val="Arial"/>
      <family val="2"/>
    </font>
  </fonts>
  <fills count="6">
    <fill>
      <patternFill patternType="none"/>
    </fill>
    <fill>
      <patternFill patternType="gray125"/>
    </fill>
    <fill>
      <patternFill patternType="solid">
        <fgColor rgb="FFE5E2DE"/>
        <bgColor indexed="64"/>
      </patternFill>
    </fill>
    <fill>
      <patternFill patternType="solid">
        <fgColor rgb="FFFFFF00"/>
        <bgColor indexed="64"/>
      </patternFill>
    </fill>
    <fill>
      <patternFill patternType="solid">
        <fgColor rgb="FF92D050"/>
        <bgColor indexed="64"/>
      </patternFill>
    </fill>
    <fill>
      <patternFill patternType="solid">
        <fgColor rgb="FFD9D9D9"/>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999999"/>
      </left>
      <right style="medium">
        <color rgb="FF999999"/>
      </right>
      <top/>
      <bottom style="medium">
        <color rgb="FFFFFFFF"/>
      </bottom>
      <diagonal/>
    </border>
    <border>
      <left style="medium">
        <color rgb="FFAAAAAA"/>
      </left>
      <right style="medium">
        <color rgb="FF999999"/>
      </right>
      <top/>
      <bottom style="medium">
        <color rgb="FFFFFFFF"/>
      </bottom>
      <diagonal/>
    </border>
    <border>
      <left style="medium">
        <color rgb="FF999999"/>
      </left>
      <right style="medium">
        <color rgb="FF999999"/>
      </right>
      <top style="medium">
        <color rgb="FFFFFFFF"/>
      </top>
      <bottom/>
      <diagonal/>
    </border>
    <border>
      <left style="medium">
        <color rgb="FF999999"/>
      </left>
      <right/>
      <top style="medium">
        <color rgb="FFFFFFFF"/>
      </top>
      <bottom style="medium">
        <color rgb="FFAAAAAA"/>
      </bottom>
      <diagonal/>
    </border>
    <border>
      <left style="medium">
        <color rgb="FF999999"/>
      </left>
      <right style="medium">
        <color rgb="FF999999"/>
      </right>
      <top/>
      <bottom style="medium">
        <color rgb="FFAAAAAA"/>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9" fontId="10" fillId="0" borderId="0" applyFont="0" applyFill="0" applyBorder="0" applyAlignment="0" applyProtection="0"/>
    <xf numFmtId="0" fontId="5" fillId="0" borderId="0"/>
    <xf numFmtId="0" fontId="16" fillId="0" borderId="0" applyNumberFormat="0" applyFill="0" applyBorder="0" applyAlignment="0" applyProtection="0">
      <alignment vertical="top"/>
      <protection locked="0"/>
    </xf>
    <xf numFmtId="43" fontId="36" fillId="0" borderId="0" applyFont="0" applyFill="0" applyBorder="0" applyAlignment="0" applyProtection="0"/>
  </cellStyleXfs>
  <cellXfs count="239">
    <xf numFmtId="0" fontId="0" fillId="0" borderId="0" xfId="0"/>
    <xf numFmtId="10" fontId="0" fillId="0" borderId="0" xfId="0" applyNumberFormat="1"/>
    <xf numFmtId="165" fontId="0" fillId="0" borderId="0" xfId="0" applyNumberFormat="1"/>
    <xf numFmtId="2" fontId="0" fillId="0" borderId="0" xfId="0" applyNumberFormat="1"/>
    <xf numFmtId="0" fontId="0" fillId="0" borderId="0" xfId="0" applyFill="1"/>
    <xf numFmtId="0" fontId="3" fillId="0" borderId="0" xfId="1" applyAlignment="1" applyProtection="1">
      <alignment wrapText="1"/>
    </xf>
    <xf numFmtId="3" fontId="0" fillId="0" borderId="0" xfId="0" applyNumberFormat="1"/>
    <xf numFmtId="1" fontId="0" fillId="0" borderId="0" xfId="0" applyNumberFormat="1"/>
    <xf numFmtId="0" fontId="0" fillId="0" borderId="0" xfId="0" applyAlignment="1">
      <alignment wrapText="1"/>
    </xf>
    <xf numFmtId="0" fontId="0" fillId="0" borderId="0" xfId="0" applyFill="1" applyBorder="1"/>
    <xf numFmtId="0" fontId="5" fillId="0" borderId="0" xfId="0" applyFont="1"/>
    <xf numFmtId="165" fontId="1" fillId="0" borderId="0" xfId="2" applyNumberFormat="1" applyFont="1"/>
    <xf numFmtId="165" fontId="13" fillId="0" borderId="0" xfId="0" applyNumberFormat="1" applyFont="1"/>
    <xf numFmtId="166" fontId="0" fillId="0" borderId="0" xfId="0" applyNumberFormat="1"/>
    <xf numFmtId="0" fontId="14" fillId="0" borderId="0" xfId="0" applyFont="1"/>
    <xf numFmtId="0" fontId="15" fillId="0" borderId="0" xfId="3" applyFont="1" applyAlignment="1">
      <alignment horizontal="center"/>
    </xf>
    <xf numFmtId="0" fontId="5" fillId="0" borderId="0" xfId="3"/>
    <xf numFmtId="0" fontId="14" fillId="0" borderId="0" xfId="3" applyFont="1"/>
    <xf numFmtId="0" fontId="20" fillId="0" borderId="20" xfId="3" applyFont="1" applyBorder="1" applyAlignment="1">
      <alignment horizontal="left" vertical="top" indent="1"/>
    </xf>
    <xf numFmtId="0" fontId="21" fillId="3" borderId="20" xfId="3" applyFont="1" applyFill="1" applyBorder="1" applyAlignment="1">
      <alignment horizontal="left"/>
    </xf>
    <xf numFmtId="0" fontId="16" fillId="3" borderId="20" xfId="4" applyFill="1" applyBorder="1" applyAlignment="1" applyProtection="1">
      <alignment horizontal="left"/>
    </xf>
    <xf numFmtId="0" fontId="16" fillId="0" borderId="20" xfId="4" applyBorder="1" applyAlignment="1" applyProtection="1">
      <alignment horizontal="left"/>
    </xf>
    <xf numFmtId="0" fontId="7" fillId="0" borderId="0" xfId="3" applyFont="1"/>
    <xf numFmtId="0" fontId="22" fillId="0" borderId="0" xfId="3" applyFont="1" applyAlignment="1">
      <alignment horizontal="right"/>
    </xf>
    <xf numFmtId="0" fontId="8" fillId="2" borderId="20" xfId="3" applyFont="1" applyFill="1" applyBorder="1" applyAlignment="1">
      <alignment horizontal="left" vertical="center" wrapText="1"/>
    </xf>
    <xf numFmtId="3" fontId="9" fillId="2" borderId="20" xfId="3" applyNumberFormat="1" applyFont="1" applyFill="1" applyBorder="1" applyAlignment="1">
      <alignment horizontal="left" wrapText="1"/>
    </xf>
    <xf numFmtId="3" fontId="9" fillId="2" borderId="21" xfId="3" applyNumberFormat="1" applyFont="1" applyFill="1" applyBorder="1" applyAlignment="1">
      <alignment horizontal="left" wrapText="1"/>
    </xf>
    <xf numFmtId="3" fontId="9" fillId="2" borderId="21" xfId="3" applyNumberFormat="1" applyFont="1" applyFill="1" applyBorder="1" applyAlignment="1">
      <alignment horizontal="right"/>
    </xf>
    <xf numFmtId="0" fontId="8" fillId="3" borderId="20" xfId="3" applyFont="1" applyFill="1" applyBorder="1" applyAlignment="1">
      <alignment horizontal="left" vertical="center" wrapText="1"/>
    </xf>
    <xf numFmtId="0" fontId="9" fillId="2" borderId="21" xfId="3" applyFont="1" applyFill="1" applyBorder="1" applyAlignment="1">
      <alignment horizontal="left" wrapText="1"/>
    </xf>
    <xf numFmtId="0" fontId="9" fillId="2" borderId="21" xfId="3" applyFont="1" applyFill="1" applyBorder="1" applyAlignment="1">
      <alignment horizontal="right"/>
    </xf>
    <xf numFmtId="0" fontId="8" fillId="2" borderId="23" xfId="3" applyFont="1" applyFill="1" applyBorder="1" applyAlignment="1">
      <alignment horizontal="left" vertical="center" wrapText="1"/>
    </xf>
    <xf numFmtId="0" fontId="8" fillId="2" borderId="24" xfId="3" applyFont="1" applyFill="1" applyBorder="1" applyAlignment="1">
      <alignment horizontal="left" vertical="center" wrapText="1"/>
    </xf>
    <xf numFmtId="0" fontId="5" fillId="0" borderId="0" xfId="3" applyAlignment="1">
      <alignment horizontal="left"/>
    </xf>
    <xf numFmtId="0" fontId="15" fillId="2" borderId="20" xfId="3" applyFont="1" applyFill="1" applyBorder="1" applyAlignment="1">
      <alignment horizontal="left" indent="2"/>
    </xf>
    <xf numFmtId="0" fontId="22" fillId="0" borderId="20" xfId="3" applyFont="1" applyBorder="1" applyAlignment="1">
      <alignment horizontal="left"/>
    </xf>
    <xf numFmtId="0" fontId="5" fillId="2" borderId="20" xfId="3" applyFill="1" applyBorder="1" applyAlignment="1">
      <alignment horizontal="left"/>
    </xf>
    <xf numFmtId="0" fontId="22" fillId="0" borderId="0" xfId="3" applyFont="1" applyAlignment="1">
      <alignment horizontal="left" indent="1"/>
    </xf>
    <xf numFmtId="0" fontId="5" fillId="0" borderId="0" xfId="3" quotePrefix="1" applyNumberFormat="1"/>
    <xf numFmtId="0" fontId="5" fillId="0" borderId="0" xfId="3" quotePrefix="1" applyFont="1"/>
    <xf numFmtId="0" fontId="5" fillId="0" borderId="0" xfId="3" applyFont="1" applyFill="1"/>
    <xf numFmtId="0" fontId="24" fillId="0" borderId="0" xfId="3" applyFont="1" applyFill="1" applyBorder="1"/>
    <xf numFmtId="0" fontId="5" fillId="0" borderId="0" xfId="3" applyFill="1" applyBorder="1"/>
    <xf numFmtId="0" fontId="5" fillId="0" borderId="0" xfId="3" quotePrefix="1" applyFont="1" applyFill="1" applyBorder="1"/>
    <xf numFmtId="164" fontId="5" fillId="0" borderId="0" xfId="3" applyNumberFormat="1"/>
    <xf numFmtId="0" fontId="5" fillId="0" borderId="0" xfId="3" applyFill="1"/>
    <xf numFmtId="164" fontId="5" fillId="0" borderId="0" xfId="3" applyNumberFormat="1" applyFill="1" applyBorder="1"/>
    <xf numFmtId="164" fontId="7" fillId="0" borderId="0" xfId="3" applyNumberFormat="1" applyFont="1" applyFill="1" applyBorder="1"/>
    <xf numFmtId="0" fontId="25" fillId="0" borderId="0" xfId="0" applyFont="1" applyAlignment="1">
      <alignment horizontal="left" vertical="center"/>
    </xf>
    <xf numFmtId="0" fontId="4" fillId="0" borderId="0" xfId="3" applyFont="1"/>
    <xf numFmtId="0" fontId="5" fillId="0" borderId="0" xfId="3" applyFont="1" applyFill="1" applyBorder="1"/>
    <xf numFmtId="164" fontId="5" fillId="0" borderId="0" xfId="3" applyNumberFormat="1" applyFont="1" applyFill="1" applyBorder="1"/>
    <xf numFmtId="0" fontId="5" fillId="0" borderId="0" xfId="3" applyFont="1"/>
    <xf numFmtId="167" fontId="5" fillId="0" borderId="0" xfId="3" applyNumberFormat="1"/>
    <xf numFmtId="0" fontId="0" fillId="0" borderId="0" xfId="0" applyAlignment="1">
      <alignment textRotation="90" wrapText="1"/>
    </xf>
    <xf numFmtId="10" fontId="5" fillId="0" borderId="0" xfId="3" applyNumberFormat="1"/>
    <xf numFmtId="10" fontId="5" fillId="0" borderId="0" xfId="3" applyNumberFormat="1" applyFill="1" applyBorder="1"/>
    <xf numFmtId="0" fontId="26" fillId="0" borderId="11" xfId="0" applyFont="1" applyBorder="1" applyAlignment="1">
      <alignment wrapText="1"/>
    </xf>
    <xf numFmtId="0" fontId="28" fillId="0" borderId="11" xfId="0" applyFont="1" applyBorder="1" applyAlignment="1">
      <alignment horizontal="left"/>
    </xf>
    <xf numFmtId="0" fontId="28" fillId="0" borderId="11" xfId="0" applyFont="1" applyBorder="1"/>
    <xf numFmtId="0" fontId="4" fillId="0" borderId="26" xfId="3" applyFont="1" applyBorder="1"/>
    <xf numFmtId="0" fontId="4" fillId="0" borderId="26" xfId="3" applyFont="1" applyBorder="1" applyAlignment="1">
      <alignment horizontal="center"/>
    </xf>
    <xf numFmtId="0" fontId="4" fillId="0" borderId="27" xfId="3" applyFont="1" applyBorder="1" applyAlignment="1">
      <alignment horizontal="center"/>
    </xf>
    <xf numFmtId="0" fontId="5" fillId="0" borderId="0" xfId="3" applyFill="1" applyBorder="1" applyAlignment="1">
      <alignment horizontal="left" vertical="top" wrapText="1"/>
    </xf>
    <xf numFmtId="0" fontId="4" fillId="0" borderId="28" xfId="3" applyFont="1" applyBorder="1"/>
    <xf numFmtId="165" fontId="5" fillId="0" borderId="11" xfId="3" applyNumberFormat="1" applyBorder="1"/>
    <xf numFmtId="165" fontId="5" fillId="0" borderId="16" xfId="3" applyNumberFormat="1" applyBorder="1"/>
    <xf numFmtId="165" fontId="7" fillId="0" borderId="11" xfId="3" applyNumberFormat="1" applyFont="1" applyBorder="1"/>
    <xf numFmtId="0" fontId="4" fillId="0" borderId="0" xfId="3" applyFont="1" applyFill="1" applyBorder="1"/>
    <xf numFmtId="9" fontId="5" fillId="0" borderId="0" xfId="3" applyNumberFormat="1" applyFill="1" applyBorder="1"/>
    <xf numFmtId="0" fontId="4" fillId="0" borderId="29" xfId="3" applyFont="1" applyBorder="1"/>
    <xf numFmtId="165" fontId="5" fillId="0" borderId="14" xfId="3" applyNumberFormat="1" applyBorder="1"/>
    <xf numFmtId="165" fontId="5" fillId="0" borderId="19" xfId="3" applyNumberFormat="1" applyBorder="1"/>
    <xf numFmtId="0" fontId="29" fillId="0" borderId="0" xfId="3" applyFont="1" applyFill="1" applyBorder="1" applyAlignment="1">
      <alignment wrapText="1"/>
    </xf>
    <xf numFmtId="0" fontId="29" fillId="0" borderId="28" xfId="3" applyFont="1" applyFill="1" applyBorder="1" applyAlignment="1">
      <alignment horizontal="center" wrapText="1"/>
    </xf>
    <xf numFmtId="0" fontId="29" fillId="0" borderId="29" xfId="3" applyFont="1" applyFill="1" applyBorder="1" applyAlignment="1">
      <alignment vertical="top" wrapText="1"/>
    </xf>
    <xf numFmtId="0" fontId="5" fillId="4" borderId="11" xfId="3" applyFill="1" applyBorder="1"/>
    <xf numFmtId="0" fontId="5" fillId="4" borderId="16" xfId="3" applyFill="1" applyBorder="1"/>
    <xf numFmtId="0" fontId="5" fillId="0" borderId="30" xfId="3" applyFill="1" applyBorder="1"/>
    <xf numFmtId="3" fontId="5" fillId="0" borderId="11" xfId="3" applyNumberFormat="1" applyBorder="1"/>
    <xf numFmtId="3" fontId="5" fillId="0" borderId="16" xfId="3" applyNumberFormat="1" applyBorder="1"/>
    <xf numFmtId="3" fontId="30" fillId="0" borderId="0" xfId="3" applyNumberFormat="1" applyFont="1" applyFill="1" applyBorder="1" applyAlignment="1">
      <alignment horizontal="right" vertical="top" wrapText="1"/>
    </xf>
    <xf numFmtId="0" fontId="5" fillId="0" borderId="28" xfId="3" applyFill="1" applyBorder="1"/>
    <xf numFmtId="0" fontId="5" fillId="0" borderId="30" xfId="3" applyFont="1" applyFill="1" applyBorder="1"/>
    <xf numFmtId="3" fontId="5" fillId="0" borderId="0" xfId="3" applyNumberFormat="1" applyFill="1" applyBorder="1"/>
    <xf numFmtId="0" fontId="5" fillId="0" borderId="30" xfId="3" applyBorder="1"/>
    <xf numFmtId="0" fontId="5" fillId="0" borderId="28" xfId="3" applyBorder="1"/>
    <xf numFmtId="0" fontId="5" fillId="0" borderId="28" xfId="3" applyFont="1" applyBorder="1"/>
    <xf numFmtId="0" fontId="5" fillId="0" borderId="28" xfId="3" applyFont="1" applyFill="1" applyBorder="1"/>
    <xf numFmtId="3" fontId="5" fillId="0" borderId="14" xfId="3" applyNumberFormat="1" applyBorder="1"/>
    <xf numFmtId="3" fontId="5" fillId="0" borderId="19" xfId="3" applyNumberFormat="1" applyBorder="1"/>
    <xf numFmtId="10" fontId="5" fillId="0" borderId="0" xfId="3" applyNumberFormat="1" applyFill="1"/>
    <xf numFmtId="3" fontId="5" fillId="0" borderId="0" xfId="3" applyNumberFormat="1"/>
    <xf numFmtId="0" fontId="12" fillId="0" borderId="0" xfId="0" applyFont="1" applyAlignment="1">
      <alignment horizontal="left" vertical="center"/>
    </xf>
    <xf numFmtId="0" fontId="31" fillId="0" borderId="0" xfId="3" applyFont="1"/>
    <xf numFmtId="3" fontId="0" fillId="0" borderId="0" xfId="0" applyNumberFormat="1" applyAlignment="1">
      <alignment wrapText="1"/>
    </xf>
    <xf numFmtId="3" fontId="0" fillId="0" borderId="0" xfId="0" applyNumberFormat="1" applyAlignment="1">
      <alignment horizontal="right" wrapText="1"/>
    </xf>
    <xf numFmtId="3" fontId="0" fillId="0" borderId="0" xfId="0" applyNumberFormat="1" applyAlignment="1">
      <alignment horizontal="right"/>
    </xf>
    <xf numFmtId="0" fontId="12" fillId="0" borderId="0" xfId="0" applyFont="1" applyAlignment="1">
      <alignment horizontal="center" vertical="center"/>
    </xf>
    <xf numFmtId="0" fontId="4" fillId="0" borderId="25" xfId="3" applyFont="1" applyBorder="1"/>
    <xf numFmtId="0" fontId="4" fillId="0" borderId="26" xfId="3" quotePrefix="1" applyFont="1" applyBorder="1" applyAlignment="1">
      <alignment horizontal="center"/>
    </xf>
    <xf numFmtId="0" fontId="4" fillId="0" borderId="27" xfId="3" quotePrefix="1" applyFont="1" applyFill="1" applyBorder="1" applyAlignment="1">
      <alignment horizontal="center"/>
    </xf>
    <xf numFmtId="3" fontId="6" fillId="0" borderId="11" xfId="3" applyNumberFormat="1" applyFont="1" applyFill="1" applyBorder="1" applyAlignment="1">
      <alignment horizontal="center" wrapText="1"/>
    </xf>
    <xf numFmtId="3" fontId="6" fillId="0" borderId="16" xfId="3" applyNumberFormat="1" applyFont="1" applyFill="1" applyBorder="1" applyAlignment="1">
      <alignment horizontal="center" wrapText="1"/>
    </xf>
    <xf numFmtId="0" fontId="4" fillId="0" borderId="28" xfId="3" applyFont="1" applyBorder="1" applyAlignment="1">
      <alignment horizontal="left" indent="1"/>
    </xf>
    <xf numFmtId="0" fontId="32" fillId="0" borderId="28" xfId="3" applyFont="1" applyFill="1" applyBorder="1" applyAlignment="1">
      <alignment horizontal="left" indent="2"/>
    </xf>
    <xf numFmtId="3" fontId="6" fillId="0" borderId="14" xfId="3" applyNumberFormat="1" applyFont="1" applyFill="1" applyBorder="1" applyAlignment="1">
      <alignment horizontal="center" wrapText="1"/>
    </xf>
    <xf numFmtId="3" fontId="6" fillId="0" borderId="19" xfId="3" applyNumberFormat="1" applyFont="1" applyFill="1" applyBorder="1" applyAlignment="1">
      <alignment horizontal="center" wrapText="1"/>
    </xf>
    <xf numFmtId="0" fontId="33" fillId="0" borderId="0" xfId="0" applyFont="1" applyFill="1"/>
    <xf numFmtId="0" fontId="33" fillId="0" borderId="0" xfId="0" applyFont="1" applyFill="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2" fontId="11" fillId="0" borderId="5"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11" fillId="0" borderId="6" xfId="0" applyNumberFormat="1" applyFont="1" applyBorder="1" applyAlignment="1">
      <alignment horizontal="center" vertical="center"/>
    </xf>
    <xf numFmtId="2" fontId="0" fillId="0" borderId="5" xfId="2" applyNumberFormat="1" applyFont="1" applyBorder="1"/>
    <xf numFmtId="2" fontId="0" fillId="0" borderId="0" xfId="2" applyNumberFormat="1" applyFont="1" applyBorder="1"/>
    <xf numFmtId="2" fontId="0" fillId="0" borderId="6" xfId="2" applyNumberFormat="1" applyFont="1" applyBorder="1"/>
    <xf numFmtId="2" fontId="0" fillId="0" borderId="7" xfId="2" applyNumberFormat="1" applyFont="1" applyBorder="1"/>
    <xf numFmtId="2" fontId="0" fillId="0" borderId="10" xfId="2" applyNumberFormat="1" applyFont="1" applyBorder="1"/>
    <xf numFmtId="2" fontId="0" fillId="0" borderId="8" xfId="2" applyNumberFormat="1" applyFont="1" applyBorder="1"/>
    <xf numFmtId="0" fontId="34" fillId="0" borderId="0" xfId="0" applyFont="1"/>
    <xf numFmtId="0" fontId="35" fillId="0" borderId="0" xfId="0" applyFont="1" applyFill="1" applyBorder="1"/>
    <xf numFmtId="1" fontId="35" fillId="0" borderId="0" xfId="2" applyNumberFormat="1" applyFont="1" applyFill="1" applyBorder="1"/>
    <xf numFmtId="1" fontId="0" fillId="0" borderId="0" xfId="0" applyNumberFormat="1" applyFill="1" applyBorder="1"/>
    <xf numFmtId="0" fontId="33" fillId="0" borderId="0" xfId="0" applyFont="1" applyFill="1" applyBorder="1"/>
    <xf numFmtId="0" fontId="3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1" fontId="0" fillId="0" borderId="0" xfId="2" applyNumberFormat="1" applyFont="1" applyFill="1" applyBorder="1"/>
    <xf numFmtId="0" fontId="0" fillId="0" borderId="0" xfId="0" applyFill="1" applyBorder="1" applyAlignment="1">
      <alignment wrapText="1"/>
    </xf>
    <xf numFmtId="10" fontId="11" fillId="0" borderId="0" xfId="0" applyNumberFormat="1" applyFont="1" applyFill="1" applyBorder="1" applyAlignment="1">
      <alignment horizontal="center" vertical="center"/>
    </xf>
    <xf numFmtId="10" fontId="0" fillId="0" borderId="0" xfId="2" applyNumberFormat="1" applyFont="1" applyFill="1" applyBorder="1"/>
    <xf numFmtId="0" fontId="0" fillId="0" borderId="0" xfId="0" quotePrefix="1" applyFill="1" applyBorder="1"/>
    <xf numFmtId="0" fontId="25" fillId="0" borderId="0" xfId="0" applyFont="1" applyAlignment="1">
      <alignment horizontal="center" vertical="center"/>
    </xf>
    <xf numFmtId="49" fontId="38" fillId="0" borderId="11" xfId="0" applyNumberFormat="1" applyFont="1" applyBorder="1" applyAlignment="1">
      <alignment horizontal="center"/>
    </xf>
    <xf numFmtId="10" fontId="38" fillId="0" borderId="11" xfId="0" applyNumberFormat="1" applyFont="1" applyBorder="1" applyAlignment="1">
      <alignment horizontal="center"/>
    </xf>
    <xf numFmtId="10" fontId="38" fillId="0" borderId="16" xfId="0" applyNumberFormat="1" applyFont="1" applyBorder="1" applyAlignment="1">
      <alignment horizontal="center"/>
    </xf>
    <xf numFmtId="0" fontId="38" fillId="0" borderId="28" xfId="0" applyFont="1" applyBorder="1"/>
    <xf numFmtId="168" fontId="38" fillId="0" borderId="11" xfId="5" applyNumberFormat="1" applyFont="1" applyBorder="1"/>
    <xf numFmtId="10" fontId="38" fillId="0" borderId="11" xfId="0" applyNumberFormat="1" applyFont="1" applyBorder="1"/>
    <xf numFmtId="10" fontId="38" fillId="0" borderId="16" xfId="0" applyNumberFormat="1" applyFont="1" applyBorder="1"/>
    <xf numFmtId="0" fontId="38" fillId="0" borderId="29" xfId="0" applyFont="1" applyBorder="1"/>
    <xf numFmtId="168" fontId="38" fillId="0" borderId="14" xfId="5" applyNumberFormat="1" applyFont="1" applyBorder="1"/>
    <xf numFmtId="10" fontId="38" fillId="0" borderId="14" xfId="0" applyNumberFormat="1" applyFont="1" applyBorder="1"/>
    <xf numFmtId="10" fontId="38" fillId="0" borderId="19" xfId="0" applyNumberFormat="1" applyFont="1" applyBorder="1"/>
    <xf numFmtId="10" fontId="0" fillId="0" borderId="0" xfId="0" applyNumberFormat="1" applyFill="1"/>
    <xf numFmtId="0" fontId="5" fillId="0" borderId="0" xfId="0" applyFont="1" applyFill="1"/>
    <xf numFmtId="0" fontId="37" fillId="0" borderId="0" xfId="0" applyFont="1" applyAlignment="1">
      <alignment vertical="center"/>
    </xf>
    <xf numFmtId="0" fontId="32" fillId="0" borderId="0" xfId="0" applyFont="1"/>
    <xf numFmtId="0" fontId="17" fillId="0" borderId="0" xfId="3" applyFont="1" applyBorder="1" applyAlignment="1">
      <alignment horizontal="left"/>
    </xf>
    <xf numFmtId="0" fontId="5" fillId="0" borderId="0" xfId="3" applyBorder="1"/>
    <xf numFmtId="0" fontId="5" fillId="0" borderId="0" xfId="3" applyFill="1" applyBorder="1" applyAlignment="1">
      <alignment horizontal="center"/>
    </xf>
    <xf numFmtId="0" fontId="15" fillId="0" borderId="0" xfId="3" applyFont="1" applyFill="1" applyBorder="1"/>
    <xf numFmtId="0" fontId="16" fillId="0" borderId="0" xfId="4" applyFill="1" applyBorder="1" applyAlignment="1" applyProtection="1">
      <alignment horizontal="left"/>
    </xf>
    <xf numFmtId="0" fontId="18" fillId="0" borderId="0" xfId="3" applyFont="1" applyFill="1" applyBorder="1" applyAlignment="1">
      <alignment horizontal="left"/>
    </xf>
    <xf numFmtId="0" fontId="19" fillId="0" borderId="0" xfId="3" applyFont="1" applyFill="1" applyBorder="1" applyAlignment="1">
      <alignment horizontal="left"/>
    </xf>
    <xf numFmtId="0" fontId="32" fillId="0" borderId="0" xfId="3" applyFont="1"/>
    <xf numFmtId="0" fontId="5" fillId="0" borderId="0" xfId="4" applyFont="1" applyFill="1" applyBorder="1" applyAlignment="1" applyProtection="1">
      <alignment horizontal="left" indent="1"/>
    </xf>
    <xf numFmtId="0" fontId="5" fillId="0" borderId="11" xfId="3" applyBorder="1" applyAlignment="1">
      <alignment horizontal="center"/>
    </xf>
    <xf numFmtId="0" fontId="8" fillId="2" borderId="28" xfId="3" applyFont="1" applyFill="1" applyBorder="1" applyAlignment="1">
      <alignment horizontal="left" vertical="center" wrapText="1"/>
    </xf>
    <xf numFmtId="0" fontId="5" fillId="0" borderId="16" xfId="3" applyBorder="1" applyAlignment="1">
      <alignment horizontal="center"/>
    </xf>
    <xf numFmtId="0" fontId="8" fillId="2" borderId="29" xfId="3" applyFont="1" applyFill="1" applyBorder="1" applyAlignment="1">
      <alignment horizontal="left" vertical="center" wrapText="1"/>
    </xf>
    <xf numFmtId="0" fontId="5" fillId="0" borderId="14" xfId="3" applyBorder="1" applyAlignment="1">
      <alignment horizontal="center"/>
    </xf>
    <xf numFmtId="0" fontId="5" fillId="0" borderId="19" xfId="3" applyBorder="1" applyAlignment="1">
      <alignment horizontal="center"/>
    </xf>
    <xf numFmtId="0" fontId="28" fillId="0" borderId="12" xfId="0" applyFont="1" applyBorder="1"/>
    <xf numFmtId="0" fontId="28" fillId="0" borderId="31" xfId="0" applyFont="1" applyBorder="1"/>
    <xf numFmtId="1" fontId="27" fillId="0" borderId="11" xfId="0" applyNumberFormat="1" applyFont="1" applyFill="1" applyBorder="1" applyAlignment="1" applyProtection="1">
      <alignment horizontal="center" wrapText="1"/>
    </xf>
    <xf numFmtId="2" fontId="0" fillId="0" borderId="11" xfId="0" applyNumberFormat="1" applyBorder="1"/>
    <xf numFmtId="0" fontId="23" fillId="0" borderId="0" xfId="0" applyFont="1" applyAlignment="1">
      <alignment vertical="center"/>
    </xf>
    <xf numFmtId="0" fontId="39" fillId="0" borderId="0" xfId="0" applyFont="1" applyAlignment="1">
      <alignment vertical="center" wrapText="1"/>
    </xf>
    <xf numFmtId="0" fontId="37" fillId="0" borderId="8" xfId="0" applyFont="1" applyBorder="1" applyAlignment="1">
      <alignment horizontal="center" vertical="center" wrapText="1"/>
    </xf>
    <xf numFmtId="0" fontId="37" fillId="5" borderId="8" xfId="0" applyFont="1" applyFill="1" applyBorder="1" applyAlignment="1">
      <alignment vertical="center" wrapText="1"/>
    </xf>
    <xf numFmtId="0" fontId="37" fillId="0" borderId="8" xfId="0" applyFont="1" applyBorder="1" applyAlignment="1">
      <alignment vertical="center" wrapText="1"/>
    </xf>
    <xf numFmtId="0" fontId="39" fillId="0" borderId="0" xfId="0" applyFont="1" applyBorder="1" applyAlignment="1">
      <alignment vertical="center" wrapText="1"/>
    </xf>
    <xf numFmtId="0" fontId="31" fillId="0" borderId="15" xfId="0" applyFont="1" applyBorder="1" applyAlignment="1">
      <alignment horizontal="center" vertical="center" wrapText="1"/>
    </xf>
    <xf numFmtId="0" fontId="37" fillId="0" borderId="17" xfId="0" applyFont="1" applyBorder="1" applyAlignment="1">
      <alignment horizontal="center" vertical="center" wrapText="1"/>
    </xf>
    <xf numFmtId="0" fontId="12" fillId="0" borderId="0" xfId="0" applyFont="1" applyBorder="1" applyAlignment="1">
      <alignment vertical="center" wrapText="1"/>
    </xf>
    <xf numFmtId="0" fontId="37" fillId="5" borderId="2" xfId="0" applyFont="1" applyFill="1" applyBorder="1" applyAlignment="1">
      <alignment horizontal="center" vertical="center" wrapText="1"/>
    </xf>
    <xf numFmtId="0" fontId="31" fillId="0" borderId="2" xfId="0" applyFont="1" applyBorder="1" applyAlignment="1">
      <alignment horizontal="center" vertical="center" wrapText="1"/>
    </xf>
    <xf numFmtId="0" fontId="14" fillId="0" borderId="25" xfId="3" applyFont="1" applyBorder="1" applyAlignment="1">
      <alignment horizontal="center" wrapText="1"/>
    </xf>
    <xf numFmtId="0" fontId="5" fillId="0" borderId="0" xfId="3" applyFont="1" applyBorder="1"/>
    <xf numFmtId="3" fontId="0" fillId="0" borderId="11" xfId="0" applyNumberFormat="1" applyBorder="1"/>
    <xf numFmtId="165" fontId="0" fillId="0" borderId="11" xfId="0" applyNumberFormat="1" applyBorder="1"/>
    <xf numFmtId="3" fontId="0" fillId="0" borderId="13" xfId="0" applyNumberFormat="1" applyBorder="1"/>
    <xf numFmtId="0" fontId="0" fillId="0" borderId="25" xfId="0" applyBorder="1"/>
    <xf numFmtId="0" fontId="0" fillId="0" borderId="26" xfId="0" applyBorder="1" applyAlignment="1">
      <alignment textRotation="90" wrapText="1"/>
    </xf>
    <xf numFmtId="0" fontId="0" fillId="0" borderId="27" xfId="0" applyBorder="1" applyAlignment="1">
      <alignment textRotation="90" wrapText="1"/>
    </xf>
    <xf numFmtId="0" fontId="5" fillId="0" borderId="28" xfId="0" applyFont="1" applyBorder="1" applyAlignment="1">
      <alignment wrapText="1"/>
    </xf>
    <xf numFmtId="3" fontId="0" fillId="0" borderId="16" xfId="0" applyNumberFormat="1" applyBorder="1"/>
    <xf numFmtId="165" fontId="0" fillId="0" borderId="16" xfId="0" applyNumberFormat="1" applyBorder="1"/>
    <xf numFmtId="0" fontId="5" fillId="0" borderId="33" xfId="0" applyFont="1" applyBorder="1" applyAlignment="1">
      <alignment wrapText="1"/>
    </xf>
    <xf numFmtId="0" fontId="0" fillId="0" borderId="34" xfId="0" applyBorder="1" applyAlignment="1">
      <alignment wrapText="1"/>
    </xf>
    <xf numFmtId="0" fontId="0" fillId="0" borderId="28" xfId="0" applyBorder="1" applyAlignment="1">
      <alignment wrapText="1"/>
    </xf>
    <xf numFmtId="165" fontId="0" fillId="0" borderId="14" xfId="0" applyNumberFormat="1" applyBorder="1"/>
    <xf numFmtId="165" fontId="0" fillId="0" borderId="19" xfId="0" applyNumberFormat="1" applyBorder="1"/>
    <xf numFmtId="0" fontId="40" fillId="0" borderId="0" xfId="3" quotePrefix="1" applyFont="1"/>
    <xf numFmtId="0" fontId="12" fillId="0" borderId="10" xfId="0" applyFont="1" applyBorder="1" applyAlignment="1">
      <alignment horizontal="center"/>
    </xf>
    <xf numFmtId="0" fontId="38" fillId="0" borderId="26" xfId="0" applyFont="1" applyBorder="1" applyAlignment="1">
      <alignment horizontal="center"/>
    </xf>
    <xf numFmtId="0" fontId="38" fillId="0" borderId="26" xfId="0" quotePrefix="1" applyFont="1" applyBorder="1" applyAlignment="1">
      <alignment horizontal="center"/>
    </xf>
    <xf numFmtId="0" fontId="38" fillId="0" borderId="27" xfId="0" quotePrefix="1" applyFont="1" applyBorder="1" applyAlignment="1">
      <alignment horizontal="center"/>
    </xf>
    <xf numFmtId="0" fontId="38" fillId="0" borderId="25" xfId="0" applyFont="1" applyBorder="1" applyAlignment="1">
      <alignment horizontal="center"/>
    </xf>
    <xf numFmtId="0" fontId="38" fillId="0" borderId="28" xfId="0" applyFont="1" applyBorder="1" applyAlignment="1">
      <alignment horizontal="center"/>
    </xf>
    <xf numFmtId="0" fontId="4" fillId="0" borderId="0" xfId="0" applyFont="1" applyAlignment="1">
      <alignment horizontal="center"/>
    </xf>
    <xf numFmtId="0" fontId="0" fillId="0" borderId="0" xfId="0" applyAlignment="1">
      <alignment horizontal="center" wrapText="1"/>
    </xf>
    <xf numFmtId="0" fontId="11" fillId="0" borderId="0" xfId="0" applyFont="1" applyAlignment="1">
      <alignment horizontal="center"/>
    </xf>
    <xf numFmtId="0" fontId="11" fillId="0" borderId="0" xfId="0" applyFont="1" applyAlignment="1">
      <alignment horizontal="center" wrapText="1"/>
    </xf>
    <xf numFmtId="0" fontId="5" fillId="0" borderId="27" xfId="3" applyBorder="1" applyAlignment="1">
      <alignment horizontal="center"/>
    </xf>
    <xf numFmtId="0" fontId="5" fillId="0" borderId="16" xfId="3" applyBorder="1" applyAlignment="1">
      <alignment horizontal="center"/>
    </xf>
    <xf numFmtId="0" fontId="5" fillId="0" borderId="25" xfId="3" applyBorder="1" applyAlignment="1">
      <alignment horizontal="center"/>
    </xf>
    <xf numFmtId="0" fontId="5" fillId="0" borderId="28" xfId="3" applyBorder="1" applyAlignment="1">
      <alignment horizontal="center"/>
    </xf>
    <xf numFmtId="0" fontId="8" fillId="2" borderId="22" xfId="3" applyFont="1" applyFill="1" applyBorder="1" applyAlignment="1">
      <alignment horizontal="left" vertical="center" wrapText="1"/>
    </xf>
    <xf numFmtId="0" fontId="8" fillId="2" borderId="24" xfId="3" applyFont="1" applyFill="1" applyBorder="1" applyAlignment="1">
      <alignment horizontal="left" vertical="center" wrapText="1"/>
    </xf>
    <xf numFmtId="0" fontId="5" fillId="0" borderId="26" xfId="3" applyBorder="1" applyAlignment="1">
      <alignment horizontal="center" wrapText="1"/>
    </xf>
    <xf numFmtId="0" fontId="5" fillId="0" borderId="11" xfId="3" applyBorder="1" applyAlignment="1">
      <alignment horizontal="center" wrapText="1"/>
    </xf>
    <xf numFmtId="0" fontId="5" fillId="0" borderId="26" xfId="3" applyBorder="1" applyAlignment="1">
      <alignment horizontal="center"/>
    </xf>
    <xf numFmtId="0" fontId="5" fillId="0" borderId="11" xfId="3" applyBorder="1" applyAlignment="1">
      <alignment horizontal="center"/>
    </xf>
    <xf numFmtId="0" fontId="23" fillId="0" borderId="0" xfId="0" applyFont="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7" fillId="0" borderId="1" xfId="0" applyFont="1" applyBorder="1" applyAlignment="1">
      <alignment vertical="center"/>
    </xf>
    <xf numFmtId="0" fontId="37" fillId="0" borderId="2" xfId="0" applyFont="1" applyBorder="1" applyAlignment="1">
      <alignment vertical="center"/>
    </xf>
    <xf numFmtId="0" fontId="28" fillId="0" borderId="9" xfId="0" applyFont="1" applyBorder="1" applyAlignment="1">
      <alignment vertical="center" wrapText="1"/>
    </xf>
    <xf numFmtId="0" fontId="28" fillId="0" borderId="0" xfId="0" applyFont="1" applyBorder="1" applyAlignment="1">
      <alignment vertical="center" wrapText="1"/>
    </xf>
    <xf numFmtId="0" fontId="29" fillId="0" borderId="0" xfId="3" applyFont="1" applyFill="1" applyBorder="1" applyAlignment="1">
      <alignment horizontal="right" wrapText="1"/>
    </xf>
    <xf numFmtId="0" fontId="25" fillId="0" borderId="0" xfId="0" applyFont="1" applyAlignment="1">
      <alignment horizontal="center" vertical="center"/>
    </xf>
    <xf numFmtId="0" fontId="29" fillId="0" borderId="25" xfId="3" applyFont="1" applyFill="1" applyBorder="1" applyAlignment="1">
      <alignment horizontal="center" wrapText="1"/>
    </xf>
    <xf numFmtId="0" fontId="29" fillId="0" borderId="26" xfId="3" applyFont="1" applyFill="1" applyBorder="1" applyAlignment="1">
      <alignment horizontal="center" wrapText="1"/>
    </xf>
    <xf numFmtId="0" fontId="29" fillId="0" borderId="27" xfId="3" applyFont="1" applyFill="1" applyBorder="1" applyAlignment="1">
      <alignment horizontal="center" wrapText="1"/>
    </xf>
    <xf numFmtId="0" fontId="29" fillId="0" borderId="11" xfId="3" applyFont="1" applyFill="1" applyBorder="1" applyAlignment="1">
      <alignment horizontal="center" wrapText="1"/>
    </xf>
    <xf numFmtId="0" fontId="29" fillId="0" borderId="16" xfId="3" applyFont="1" applyFill="1" applyBorder="1" applyAlignment="1">
      <alignment horizontal="center" wrapText="1"/>
    </xf>
    <xf numFmtId="0" fontId="0" fillId="0" borderId="35" xfId="0" applyBorder="1" applyAlignment="1">
      <alignment horizontal="center"/>
    </xf>
    <xf numFmtId="0" fontId="0" fillId="0" borderId="18" xfId="0" applyBorder="1" applyAlignment="1">
      <alignment horizontal="center"/>
    </xf>
    <xf numFmtId="0" fontId="0" fillId="0" borderId="32" xfId="0" applyBorder="1" applyAlignment="1">
      <alignment horizontal="center" wrapText="1"/>
    </xf>
    <xf numFmtId="0" fontId="0" fillId="0" borderId="13" xfId="0" applyBorder="1" applyAlignment="1">
      <alignment horizontal="center" wrapText="1"/>
    </xf>
  </cellXfs>
  <cellStyles count="6">
    <cellStyle name="Comma" xfId="5" builtinId="3"/>
    <cellStyle name="Hyperlink" xfId="1" builtinId="8"/>
    <cellStyle name="Hyperlink 2" xf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4752002153577E-2"/>
          <c:y val="5.1400554097404488E-2"/>
          <c:w val="0.87366932498822258"/>
          <c:h val="0.8326195683872849"/>
        </c:manualLayout>
      </c:layout>
      <c:scatterChart>
        <c:scatterStyle val="lineMarker"/>
        <c:varyColors val="0"/>
        <c:ser>
          <c:idx val="0"/>
          <c:order val="0"/>
          <c:tx>
            <c:strRef>
              <c:f>'Figure 13-1'!$A$3:$B$3</c:f>
              <c:strCache>
                <c:ptCount val="1"/>
                <c:pt idx="0">
                  <c:v>Census Journey to Work, Usual Mode</c:v>
                </c:pt>
              </c:strCache>
            </c:strRef>
          </c:tx>
          <c:spPr>
            <a:ln>
              <a:solidFill>
                <a:srgbClr val="C00000"/>
              </a:solidFill>
            </a:ln>
          </c:spPr>
          <c:marker>
            <c:spPr>
              <a:solidFill>
                <a:srgbClr val="C00000"/>
              </a:solidFill>
              <a:ln>
                <a:noFill/>
              </a:ln>
            </c:spPr>
          </c:marker>
          <c:xVal>
            <c:numRef>
              <c:f>'Figure 13-1'!$C$2:$W$2</c:f>
              <c:numCache>
                <c:formatCode>General</c:formatCode>
                <c:ptCount val="21"/>
                <c:pt idx="0">
                  <c:v>1970</c:v>
                </c:pt>
                <c:pt idx="1">
                  <c:v>1977</c:v>
                </c:pt>
                <c:pt idx="2">
                  <c:v>1980</c:v>
                </c:pt>
                <c:pt idx="3">
                  <c:v>1983</c:v>
                </c:pt>
                <c:pt idx="4">
                  <c:v>1990</c:v>
                </c:pt>
                <c:pt idx="5">
                  <c:v>1995</c:v>
                </c:pt>
                <c:pt idx="6">
                  <c:v>1997</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xVal>
          <c:yVal>
            <c:numRef>
              <c:f>'Figure 13-1'!$C$3:$W$3</c:f>
              <c:numCache>
                <c:formatCode>0.00%</c:formatCode>
                <c:ptCount val="21"/>
                <c:pt idx="0">
                  <c:v>8.8999999999999996E-2</c:v>
                </c:pt>
                <c:pt idx="2">
                  <c:v>6.2199999999999998E-2</c:v>
                </c:pt>
                <c:pt idx="4">
                  <c:v>5.1200000000000002E-2</c:v>
                </c:pt>
                <c:pt idx="8">
                  <c:v>4.58E-2</c:v>
                </c:pt>
              </c:numCache>
            </c:numRef>
          </c:yVal>
          <c:smooth val="0"/>
        </c:ser>
        <c:ser>
          <c:idx val="1"/>
          <c:order val="1"/>
          <c:tx>
            <c:strRef>
              <c:f>'Figure 13-1'!$A$4:$B$4</c:f>
              <c:strCache>
                <c:ptCount val="1"/>
                <c:pt idx="0">
                  <c:v>American Community Survey, Work Trip Usual Mode</c:v>
                </c:pt>
              </c:strCache>
            </c:strRef>
          </c:tx>
          <c:spPr>
            <a:ln>
              <a:prstDash val="sysDash"/>
            </a:ln>
          </c:spPr>
          <c:marker>
            <c:symbol val="square"/>
            <c:size val="4"/>
            <c:spPr>
              <a:ln>
                <a:noFill/>
              </a:ln>
            </c:spPr>
          </c:marker>
          <c:xVal>
            <c:numRef>
              <c:f>'Figure 13-1'!$C$2:$W$2</c:f>
              <c:numCache>
                <c:formatCode>General</c:formatCode>
                <c:ptCount val="21"/>
                <c:pt idx="0">
                  <c:v>1970</c:v>
                </c:pt>
                <c:pt idx="1">
                  <c:v>1977</c:v>
                </c:pt>
                <c:pt idx="2">
                  <c:v>1980</c:v>
                </c:pt>
                <c:pt idx="3">
                  <c:v>1983</c:v>
                </c:pt>
                <c:pt idx="4">
                  <c:v>1990</c:v>
                </c:pt>
                <c:pt idx="5">
                  <c:v>1995</c:v>
                </c:pt>
                <c:pt idx="6">
                  <c:v>1997</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xVal>
          <c:yVal>
            <c:numRef>
              <c:f>'Figure 13-1'!$C$4:$W$4</c:f>
              <c:numCache>
                <c:formatCode>General</c:formatCode>
                <c:ptCount val="21"/>
                <c:pt idx="13" formatCode="0.0%">
                  <c:v>4.6599785080953943E-2</c:v>
                </c:pt>
                <c:pt idx="14" formatCode="0.0%">
                  <c:v>4.8341924930806336E-2</c:v>
                </c:pt>
                <c:pt idx="15" formatCode="0.0%">
                  <c:v>4.9000000000000002E-2</c:v>
                </c:pt>
                <c:pt idx="16" formatCode="0.0%">
                  <c:v>0.05</c:v>
                </c:pt>
                <c:pt idx="17" formatCode="0.0%">
                  <c:v>0.05</c:v>
                </c:pt>
                <c:pt idx="18" formatCode="0.0%">
                  <c:v>4.9000000000000002E-2</c:v>
                </c:pt>
                <c:pt idx="19" formatCode="0.0%">
                  <c:v>0.05</c:v>
                </c:pt>
                <c:pt idx="20" formatCode="0.0%">
                  <c:v>0.05</c:v>
                </c:pt>
              </c:numCache>
            </c:numRef>
          </c:yVal>
          <c:smooth val="0"/>
        </c:ser>
        <c:ser>
          <c:idx val="2"/>
          <c:order val="2"/>
          <c:tx>
            <c:strRef>
              <c:f>'Figure 13-1'!$A$5:$B$5</c:f>
              <c:strCache>
                <c:ptCount val="1"/>
                <c:pt idx="0">
                  <c:v>NPTS/NHTS Work Trips, Survey Day</c:v>
                </c:pt>
              </c:strCache>
            </c:strRef>
          </c:tx>
          <c:spPr>
            <a:ln>
              <a:solidFill>
                <a:srgbClr val="92D050"/>
              </a:solidFill>
            </a:ln>
          </c:spPr>
          <c:marker>
            <c:spPr>
              <a:solidFill>
                <a:srgbClr val="92D050"/>
              </a:solidFill>
              <a:ln>
                <a:noFill/>
              </a:ln>
            </c:spPr>
          </c:marker>
          <c:xVal>
            <c:numRef>
              <c:f>'Figure 13-1'!$C$2:$W$2</c:f>
              <c:numCache>
                <c:formatCode>General</c:formatCode>
                <c:ptCount val="21"/>
                <c:pt idx="0">
                  <c:v>1970</c:v>
                </c:pt>
                <c:pt idx="1">
                  <c:v>1977</c:v>
                </c:pt>
                <c:pt idx="2">
                  <c:v>1980</c:v>
                </c:pt>
                <c:pt idx="3">
                  <c:v>1983</c:v>
                </c:pt>
                <c:pt idx="4">
                  <c:v>1990</c:v>
                </c:pt>
                <c:pt idx="5">
                  <c:v>1995</c:v>
                </c:pt>
                <c:pt idx="6">
                  <c:v>1997</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xVal>
          <c:yVal>
            <c:numRef>
              <c:f>'Figure 13-1'!$C$5:$W$5</c:f>
              <c:numCache>
                <c:formatCode>0.00%</c:formatCode>
                <c:ptCount val="21"/>
                <c:pt idx="4">
                  <c:v>0.04</c:v>
                </c:pt>
                <c:pt idx="5">
                  <c:v>3.56E-2</c:v>
                </c:pt>
                <c:pt idx="9">
                  <c:v>3.6700000000000003E-2</c:v>
                </c:pt>
                <c:pt idx="16">
                  <c:v>3.6799999999999999E-2</c:v>
                </c:pt>
              </c:numCache>
            </c:numRef>
          </c:yVal>
          <c:smooth val="0"/>
        </c:ser>
        <c:ser>
          <c:idx val="3"/>
          <c:order val="3"/>
          <c:tx>
            <c:strRef>
              <c:f>'Figure 13-1'!$A$6:$B$6</c:f>
              <c:strCache>
                <c:ptCount val="1"/>
                <c:pt idx="0">
                  <c:v>NHTS Work Trip, Work Trip Usual Mode</c:v>
                </c:pt>
              </c:strCache>
            </c:strRef>
          </c:tx>
          <c:spPr>
            <a:ln>
              <a:solidFill>
                <a:srgbClr val="0070C0"/>
              </a:solidFill>
            </a:ln>
          </c:spPr>
          <c:marker>
            <c:symbol val="circle"/>
            <c:size val="4"/>
            <c:spPr>
              <a:solidFill>
                <a:srgbClr val="0070C0"/>
              </a:solidFill>
              <a:ln>
                <a:noFill/>
              </a:ln>
            </c:spPr>
          </c:marker>
          <c:dPt>
            <c:idx val="5"/>
            <c:bubble3D val="0"/>
            <c:spPr>
              <a:ln w="22225">
                <a:solidFill>
                  <a:srgbClr val="0070C0"/>
                </a:solidFill>
              </a:ln>
            </c:spPr>
          </c:dPt>
          <c:xVal>
            <c:numRef>
              <c:f>'Figure 13-1'!$C$2:$W$2</c:f>
              <c:numCache>
                <c:formatCode>General</c:formatCode>
                <c:ptCount val="21"/>
                <c:pt idx="0">
                  <c:v>1970</c:v>
                </c:pt>
                <c:pt idx="1">
                  <c:v>1977</c:v>
                </c:pt>
                <c:pt idx="2">
                  <c:v>1980</c:v>
                </c:pt>
                <c:pt idx="3">
                  <c:v>1983</c:v>
                </c:pt>
                <c:pt idx="4">
                  <c:v>1990</c:v>
                </c:pt>
                <c:pt idx="5">
                  <c:v>1995</c:v>
                </c:pt>
                <c:pt idx="6">
                  <c:v>1997</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numCache>
            </c:numRef>
          </c:xVal>
          <c:yVal>
            <c:numRef>
              <c:f>'Figure 13-1'!$C$6:$W$6</c:f>
              <c:numCache>
                <c:formatCode>0.00%</c:formatCode>
                <c:ptCount val="21"/>
                <c:pt idx="4">
                  <c:v>4.5999999999999999E-2</c:v>
                </c:pt>
                <c:pt idx="5">
                  <c:v>5.11E-2</c:v>
                </c:pt>
                <c:pt idx="9">
                  <c:v>5.0500000000000003E-2</c:v>
                </c:pt>
                <c:pt idx="16">
                  <c:v>5.1299999999999998E-2</c:v>
                </c:pt>
              </c:numCache>
            </c:numRef>
          </c:yVal>
          <c:smooth val="0"/>
        </c:ser>
        <c:dLbls>
          <c:showLegendKey val="0"/>
          <c:showVal val="0"/>
          <c:showCatName val="0"/>
          <c:showSerName val="0"/>
          <c:showPercent val="0"/>
          <c:showBubbleSize val="0"/>
        </c:dLbls>
        <c:axId val="82443648"/>
        <c:axId val="82445440"/>
      </c:scatterChart>
      <c:valAx>
        <c:axId val="82443648"/>
        <c:scaling>
          <c:orientation val="minMax"/>
          <c:max val="2012"/>
          <c:min val="1970"/>
        </c:scaling>
        <c:delete val="0"/>
        <c:axPos val="b"/>
        <c:numFmt formatCode="General" sourceLinked="1"/>
        <c:majorTickMark val="out"/>
        <c:minorTickMark val="none"/>
        <c:tickLblPos val="nextTo"/>
        <c:txPr>
          <a:bodyPr rot="-2100000"/>
          <a:lstStyle/>
          <a:p>
            <a:pPr>
              <a:defRPr/>
            </a:pPr>
            <a:endParaRPr lang="en-US"/>
          </a:p>
        </c:txPr>
        <c:crossAx val="82445440"/>
        <c:crosses val="autoZero"/>
        <c:crossBetween val="midCat"/>
        <c:majorUnit val="2"/>
      </c:valAx>
      <c:valAx>
        <c:axId val="82445440"/>
        <c:scaling>
          <c:orientation val="minMax"/>
        </c:scaling>
        <c:delete val="0"/>
        <c:axPos val="l"/>
        <c:majorGridlines/>
        <c:title>
          <c:tx>
            <c:rich>
              <a:bodyPr rot="-5400000" vert="horz"/>
              <a:lstStyle/>
              <a:p>
                <a:pPr>
                  <a:defRPr/>
                </a:pPr>
                <a:r>
                  <a:rPr lang="en-US"/>
                  <a:t>Transit</a:t>
                </a:r>
                <a:r>
                  <a:rPr lang="en-US" baseline="0"/>
                  <a:t> Share</a:t>
                </a:r>
                <a:endParaRPr lang="en-US"/>
              </a:p>
            </c:rich>
          </c:tx>
          <c:overlay val="0"/>
        </c:title>
        <c:numFmt formatCode="0%" sourceLinked="0"/>
        <c:majorTickMark val="out"/>
        <c:minorTickMark val="none"/>
        <c:tickLblPos val="nextTo"/>
        <c:crossAx val="82443648"/>
        <c:crosses val="autoZero"/>
        <c:crossBetween val="midCat"/>
      </c:valAx>
    </c:plotArea>
    <c:legend>
      <c:legendPos val="r"/>
      <c:layout>
        <c:manualLayout>
          <c:xMode val="edge"/>
          <c:yMode val="edge"/>
          <c:x val="0.42082778114274177"/>
          <c:y val="6.7312602873793329E-2"/>
          <c:w val="0.53258487095984475"/>
          <c:h val="0.24844123651210265"/>
        </c:manualLayout>
      </c:layout>
      <c:overlay val="0"/>
      <c:spPr>
        <a:solidFill>
          <a:schemeClr val="bg1"/>
        </a:solidFill>
        <a:ln>
          <a:solidFill>
            <a:srgbClr val="000000"/>
          </a:solidFill>
        </a:ln>
      </c:sp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633661417322833"/>
          <c:y val="4.623946396944284E-2"/>
          <c:w val="0.42621566054243215"/>
          <c:h val="0.83164031325352616"/>
        </c:manualLayout>
      </c:layout>
      <c:pieChart>
        <c:varyColors val="1"/>
        <c:ser>
          <c:idx val="0"/>
          <c:order val="0"/>
          <c:dPt>
            <c:idx val="0"/>
            <c:bubble3D val="0"/>
            <c:spPr>
              <a:solidFill>
                <a:schemeClr val="tx2">
                  <a:lumMod val="20000"/>
                  <a:lumOff val="80000"/>
                </a:schemeClr>
              </a:solidFill>
            </c:spPr>
          </c:dPt>
          <c:dPt>
            <c:idx val="1"/>
            <c:bubble3D val="0"/>
            <c:spPr>
              <a:solidFill>
                <a:schemeClr val="tx2">
                  <a:lumMod val="40000"/>
                  <a:lumOff val="60000"/>
                </a:schemeClr>
              </a:solidFill>
            </c:spPr>
          </c:dPt>
          <c:dPt>
            <c:idx val="2"/>
            <c:bubble3D val="0"/>
            <c:spPr>
              <a:solidFill>
                <a:schemeClr val="tx2">
                  <a:lumMod val="60000"/>
                  <a:lumOff val="40000"/>
                </a:schemeClr>
              </a:solidFill>
            </c:spPr>
          </c:dPt>
          <c:dPt>
            <c:idx val="3"/>
            <c:bubble3D val="0"/>
            <c:spPr>
              <a:solidFill>
                <a:schemeClr val="accent2">
                  <a:lumMod val="40000"/>
                  <a:lumOff val="60000"/>
                </a:schemeClr>
              </a:solidFill>
            </c:spPr>
          </c:dPt>
          <c:dPt>
            <c:idx val="4"/>
            <c:bubble3D val="0"/>
            <c:spPr>
              <a:solidFill>
                <a:schemeClr val="accent2">
                  <a:lumMod val="60000"/>
                  <a:lumOff val="40000"/>
                </a:schemeClr>
              </a:solidFill>
            </c:spPr>
          </c:dPt>
          <c:dPt>
            <c:idx val="5"/>
            <c:bubble3D val="0"/>
            <c:spPr>
              <a:solidFill>
                <a:schemeClr val="accent2">
                  <a:lumMod val="75000"/>
                </a:schemeClr>
              </a:solidFill>
            </c:spPr>
          </c:dPt>
          <c:dLbls>
            <c:dLbl>
              <c:idx val="0"/>
              <c:layout>
                <c:manualLayout>
                  <c:x val="0.12916972878390195"/>
                  <c:y val="0.20778105861767279"/>
                </c:manualLayout>
              </c:layout>
              <c:showLegendKey val="0"/>
              <c:showVal val="0"/>
              <c:showCatName val="1"/>
              <c:showSerName val="0"/>
              <c:showPercent val="1"/>
              <c:showBubbleSize val="0"/>
            </c:dLbl>
            <c:dLbl>
              <c:idx val="2"/>
              <c:layout>
                <c:manualLayout>
                  <c:x val="2.7197506561679789E-2"/>
                  <c:y val="0"/>
                </c:manualLayout>
              </c:layout>
              <c:showLegendKey val="0"/>
              <c:showVal val="0"/>
              <c:showCatName val="1"/>
              <c:showSerName val="0"/>
              <c:showPercent val="1"/>
              <c:showBubbleSize val="0"/>
            </c:dLbl>
            <c:showLegendKey val="0"/>
            <c:showVal val="0"/>
            <c:showCatName val="1"/>
            <c:showSerName val="0"/>
            <c:showPercent val="1"/>
            <c:showBubbleSize val="0"/>
            <c:showLeaderLines val="0"/>
          </c:dLbls>
          <c:cat>
            <c:strRef>
              <c:f>'[3]Results by cars-workers'!$A$9:$A$14</c:f>
              <c:strCache>
                <c:ptCount val="6"/>
                <c:pt idx="0">
                  <c:v>0 Cars, 1 or More Workers</c:v>
                </c:pt>
                <c:pt idx="1">
                  <c:v>1 More Worker than Cars</c:v>
                </c:pt>
                <c:pt idx="2">
                  <c:v>2+ More Workers than Cars</c:v>
                </c:pt>
                <c:pt idx="3">
                  <c:v>1 Car, 1 Worker</c:v>
                </c:pt>
                <c:pt idx="4">
                  <c:v>Cars = Workers</c:v>
                </c:pt>
                <c:pt idx="5">
                  <c:v>Cars Greater than Workers</c:v>
                </c:pt>
              </c:strCache>
            </c:strRef>
          </c:cat>
          <c:val>
            <c:numRef>
              <c:f>'[3]Results by cars-workers'!$B$9:$B$14</c:f>
              <c:numCache>
                <c:formatCode>General</c:formatCode>
                <c:ptCount val="6"/>
                <c:pt idx="0">
                  <c:v>804552466</c:v>
                </c:pt>
                <c:pt idx="1">
                  <c:v>531849897</c:v>
                </c:pt>
                <c:pt idx="2">
                  <c:v>120795655</c:v>
                </c:pt>
                <c:pt idx="3">
                  <c:v>348654565</c:v>
                </c:pt>
                <c:pt idx="4">
                  <c:v>213628853</c:v>
                </c:pt>
                <c:pt idx="5">
                  <c:v>220740702</c:v>
                </c:pt>
              </c:numCache>
            </c:numRef>
          </c:val>
        </c:ser>
        <c:dLbls>
          <c:showLegendKey val="0"/>
          <c:showVal val="0"/>
          <c:showCatName val="0"/>
          <c:showSerName val="0"/>
          <c:showPercent val="0"/>
          <c:showBubbleSize val="0"/>
          <c:showLeaderLines val="0"/>
        </c:dLbls>
        <c:firstSliceAng val="276"/>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9152871583154"/>
          <c:y val="4.6260483510340053E-2"/>
          <c:w val="0.84683455410557229"/>
          <c:h val="0.65788364242662645"/>
        </c:manualLayout>
      </c:layout>
      <c:lineChart>
        <c:grouping val="standard"/>
        <c:varyColors val="0"/>
        <c:ser>
          <c:idx val="0"/>
          <c:order val="0"/>
          <c:tx>
            <c:strRef>
              <c:f>'Figure 13-11'!$K$5</c:f>
              <c:strCache>
                <c:ptCount val="1"/>
                <c:pt idx="0">
                  <c:v> Car, Truck, or Van Drove Alone</c:v>
                </c:pt>
              </c:strCache>
            </c:strRef>
          </c:tx>
          <c:marker>
            <c:symbol val="none"/>
          </c:marker>
          <c:cat>
            <c:strRef>
              <c:f>'Figure 13-11'!$M$4:$U$4</c:f>
              <c:strCache>
                <c:ptCount val="9"/>
                <c:pt idx="0">
                  <c:v>Less than 10 minutes</c:v>
                </c:pt>
                <c:pt idx="1">
                  <c:v>10 to 14 minutes</c:v>
                </c:pt>
                <c:pt idx="2">
                  <c:v>15 to 19 minutes</c:v>
                </c:pt>
                <c:pt idx="3">
                  <c:v>20 to 24 minutes</c:v>
                </c:pt>
                <c:pt idx="4">
                  <c:v>25 to 29 minutes</c:v>
                </c:pt>
                <c:pt idx="5">
                  <c:v>30 to 34 minutes</c:v>
                </c:pt>
                <c:pt idx="6">
                  <c:v>35 to 44 minutes</c:v>
                </c:pt>
                <c:pt idx="7">
                  <c:v> 45 to 59 minutes</c:v>
                </c:pt>
                <c:pt idx="8">
                  <c:v>60 or more minutes</c:v>
                </c:pt>
              </c:strCache>
            </c:strRef>
          </c:cat>
          <c:val>
            <c:numRef>
              <c:f>'Figure 13-11'!$M$6:$U$6</c:f>
              <c:numCache>
                <c:formatCode>0.0%</c:formatCode>
                <c:ptCount val="9"/>
                <c:pt idx="0">
                  <c:v>0.12990024865948058</c:v>
                </c:pt>
                <c:pt idx="1">
                  <c:v>0.14875167282848228</c:v>
                </c:pt>
                <c:pt idx="2">
                  <c:v>0.16350741358126883</c:v>
                </c:pt>
                <c:pt idx="3">
                  <c:v>0.15655822745926143</c:v>
                </c:pt>
                <c:pt idx="4">
                  <c:v>6.4874263692579787E-2</c:v>
                </c:pt>
                <c:pt idx="5">
                  <c:v>0.13745484956710954</c:v>
                </c:pt>
                <c:pt idx="6">
                  <c:v>6.4315182335861809E-2</c:v>
                </c:pt>
                <c:pt idx="7">
                  <c:v>7.1327740751669852E-2</c:v>
                </c:pt>
                <c:pt idx="8">
                  <c:v>6.3310401124285903E-2</c:v>
                </c:pt>
              </c:numCache>
            </c:numRef>
          </c:val>
          <c:smooth val="0"/>
        </c:ser>
        <c:ser>
          <c:idx val="2"/>
          <c:order val="1"/>
          <c:tx>
            <c:strRef>
              <c:f>'Figure 13-11'!$K$9</c:f>
              <c:strCache>
                <c:ptCount val="1"/>
                <c:pt idx="0">
                  <c:v>Public Transportation </c:v>
                </c:pt>
              </c:strCache>
            </c:strRef>
          </c:tx>
          <c:marker>
            <c:symbol val="none"/>
          </c:marker>
          <c:cat>
            <c:strRef>
              <c:f>'Figure 13-11'!$M$4:$U$4</c:f>
              <c:strCache>
                <c:ptCount val="9"/>
                <c:pt idx="0">
                  <c:v>Less than 10 minutes</c:v>
                </c:pt>
                <c:pt idx="1">
                  <c:v>10 to 14 minutes</c:v>
                </c:pt>
                <c:pt idx="2">
                  <c:v>15 to 19 minutes</c:v>
                </c:pt>
                <c:pt idx="3">
                  <c:v>20 to 24 minutes</c:v>
                </c:pt>
                <c:pt idx="4">
                  <c:v>25 to 29 minutes</c:v>
                </c:pt>
                <c:pt idx="5">
                  <c:v>30 to 34 minutes</c:v>
                </c:pt>
                <c:pt idx="6">
                  <c:v>35 to 44 minutes</c:v>
                </c:pt>
                <c:pt idx="7">
                  <c:v> 45 to 59 minutes</c:v>
                </c:pt>
                <c:pt idx="8">
                  <c:v>60 or more minutes</c:v>
                </c:pt>
              </c:strCache>
            </c:strRef>
          </c:cat>
          <c:val>
            <c:numRef>
              <c:f>'Figure 13-11'!$M$10:$U$10</c:f>
              <c:numCache>
                <c:formatCode>0.0%</c:formatCode>
                <c:ptCount val="9"/>
                <c:pt idx="0">
                  <c:v>1.3383084831038856E-2</c:v>
                </c:pt>
                <c:pt idx="1">
                  <c:v>2.737268085318743E-2</c:v>
                </c:pt>
                <c:pt idx="2">
                  <c:v>4.6446025891421168E-2</c:v>
                </c:pt>
                <c:pt idx="3">
                  <c:v>7.8997161107973168E-2</c:v>
                </c:pt>
                <c:pt idx="4">
                  <c:v>3.5917428279130116E-2</c:v>
                </c:pt>
                <c:pt idx="5">
                  <c:v>0.16919776631483913</c:v>
                </c:pt>
                <c:pt idx="6">
                  <c:v>9.7970555143464422E-2</c:v>
                </c:pt>
                <c:pt idx="7">
                  <c:v>0.16911553712109353</c:v>
                </c:pt>
                <c:pt idx="8">
                  <c:v>0.36159976045785214</c:v>
                </c:pt>
              </c:numCache>
            </c:numRef>
          </c:val>
          <c:smooth val="0"/>
        </c:ser>
        <c:dLbls>
          <c:showLegendKey val="0"/>
          <c:showVal val="0"/>
          <c:showCatName val="0"/>
          <c:showSerName val="0"/>
          <c:showPercent val="0"/>
          <c:showBubbleSize val="0"/>
        </c:dLbls>
        <c:marker val="1"/>
        <c:smooth val="0"/>
        <c:axId val="86898176"/>
        <c:axId val="86899712"/>
      </c:lineChart>
      <c:catAx>
        <c:axId val="86898176"/>
        <c:scaling>
          <c:orientation val="minMax"/>
        </c:scaling>
        <c:delete val="0"/>
        <c:axPos val="b"/>
        <c:majorTickMark val="out"/>
        <c:minorTickMark val="none"/>
        <c:tickLblPos val="nextTo"/>
        <c:crossAx val="86899712"/>
        <c:crosses val="autoZero"/>
        <c:auto val="1"/>
        <c:lblAlgn val="ctr"/>
        <c:lblOffset val="100"/>
        <c:noMultiLvlLbl val="0"/>
      </c:catAx>
      <c:valAx>
        <c:axId val="86899712"/>
        <c:scaling>
          <c:orientation val="minMax"/>
        </c:scaling>
        <c:delete val="0"/>
        <c:axPos val="l"/>
        <c:majorGridlines/>
        <c:numFmt formatCode="0%" sourceLinked="0"/>
        <c:majorTickMark val="out"/>
        <c:minorTickMark val="none"/>
        <c:tickLblPos val="nextTo"/>
        <c:crossAx val="86898176"/>
        <c:crosses val="autoZero"/>
        <c:crossBetween val="between"/>
      </c:valAx>
    </c:plotArea>
    <c:legend>
      <c:legendPos val="r"/>
      <c:layout>
        <c:manualLayout>
          <c:xMode val="edge"/>
          <c:yMode val="edge"/>
          <c:x val="0.16325294869498644"/>
          <c:y val="6.0164594903687314E-2"/>
          <c:w val="0.40888612353704851"/>
          <c:h val="0.19691953140003837"/>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19745302235701"/>
          <c:y val="5.516779967721426E-2"/>
          <c:w val="0.78926803030076631"/>
          <c:h val="0.59142328948011935"/>
        </c:manualLayout>
      </c:layout>
      <c:barChart>
        <c:barDir val="col"/>
        <c:grouping val="clustered"/>
        <c:varyColors val="0"/>
        <c:ser>
          <c:idx val="0"/>
          <c:order val="0"/>
          <c:tx>
            <c:strRef>
              <c:f>'[4]Figure 10-5 '!$B$1</c:f>
              <c:strCache>
                <c:ptCount val="1"/>
                <c:pt idx="0">
                  <c:v>1980</c:v>
                </c:pt>
              </c:strCache>
            </c:strRef>
          </c:tx>
          <c:invertIfNegative val="0"/>
          <c:cat>
            <c:strRef>
              <c:f>('[4]Figure 10-5 '!$A$6:$A$9,'[4]Figure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c:v>
                </c:pt>
                <c:pt idx="13">
                  <c:v>Other </c:v>
                </c:pt>
                <c:pt idx="14">
                  <c:v>Worked at Home</c:v>
                </c:pt>
              </c:strCache>
            </c:strRef>
          </c:cat>
          <c:val>
            <c:numRef>
              <c:f>('[4]Figure 10-5 '!$B$6:$B$9,'[4]Figure 10-5 '!$B$11:$B$21)</c:f>
              <c:numCache>
                <c:formatCode>General</c:formatCode>
                <c:ptCount val="15"/>
                <c:pt idx="0">
                  <c:v>13303701</c:v>
                </c:pt>
                <c:pt idx="1">
                  <c:v>3360781</c:v>
                </c:pt>
                <c:pt idx="2">
                  <c:v>1400527</c:v>
                </c:pt>
                <c:pt idx="3">
                  <c:v>1000038</c:v>
                </c:pt>
                <c:pt idx="4">
                  <c:v>3924787</c:v>
                </c:pt>
                <c:pt idx="6">
                  <c:v>1528852</c:v>
                </c:pt>
                <c:pt idx="7">
                  <c:v>554089</c:v>
                </c:pt>
                <c:pt idx="9">
                  <c:v>167333</c:v>
                </c:pt>
                <c:pt idx="10">
                  <c:v>419007</c:v>
                </c:pt>
                <c:pt idx="11">
                  <c:v>468348</c:v>
                </c:pt>
                <c:pt idx="12">
                  <c:v>5413248</c:v>
                </c:pt>
                <c:pt idx="13">
                  <c:v>703273</c:v>
                </c:pt>
                <c:pt idx="14">
                  <c:v>2179863</c:v>
                </c:pt>
              </c:numCache>
            </c:numRef>
          </c:val>
        </c:ser>
        <c:ser>
          <c:idx val="1"/>
          <c:order val="1"/>
          <c:tx>
            <c:strRef>
              <c:f>'[4]Figure 10-5 '!$C$1</c:f>
              <c:strCache>
                <c:ptCount val="1"/>
                <c:pt idx="0">
                  <c:v>1990</c:v>
                </c:pt>
              </c:strCache>
            </c:strRef>
          </c:tx>
          <c:invertIfNegative val="0"/>
          <c:cat>
            <c:strRef>
              <c:f>('[4]Figure 10-5 '!$A$6:$A$9,'[4]Figure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c:v>
                </c:pt>
                <c:pt idx="13">
                  <c:v>Other </c:v>
                </c:pt>
                <c:pt idx="14">
                  <c:v>Worked at Home</c:v>
                </c:pt>
              </c:strCache>
            </c:strRef>
          </c:cat>
          <c:val>
            <c:numRef>
              <c:f>('[4]Figure 10-5 '!$C$6:$C$9,'[4]Figure 10-5 '!$C$11:$C$21)</c:f>
              <c:numCache>
                <c:formatCode>General</c:formatCode>
                <c:ptCount val="15"/>
                <c:pt idx="0">
                  <c:v>12078175</c:v>
                </c:pt>
                <c:pt idx="1">
                  <c:v>2001378</c:v>
                </c:pt>
                <c:pt idx="2">
                  <c:v>702222</c:v>
                </c:pt>
                <c:pt idx="3">
                  <c:v>595859</c:v>
                </c:pt>
                <c:pt idx="4">
                  <c:v>3445000</c:v>
                </c:pt>
                <c:pt idx="5">
                  <c:v>78130</c:v>
                </c:pt>
                <c:pt idx="6">
                  <c:v>1755476</c:v>
                </c:pt>
                <c:pt idx="7">
                  <c:v>574052</c:v>
                </c:pt>
                <c:pt idx="8">
                  <c:v>37497</c:v>
                </c:pt>
                <c:pt idx="9">
                  <c:v>179434</c:v>
                </c:pt>
                <c:pt idx="10">
                  <c:v>237404</c:v>
                </c:pt>
                <c:pt idx="11">
                  <c:v>466856</c:v>
                </c:pt>
                <c:pt idx="12">
                  <c:v>4488886</c:v>
                </c:pt>
                <c:pt idx="13">
                  <c:v>808582</c:v>
                </c:pt>
                <c:pt idx="14">
                  <c:v>3406025</c:v>
                </c:pt>
              </c:numCache>
            </c:numRef>
          </c:val>
        </c:ser>
        <c:ser>
          <c:idx val="2"/>
          <c:order val="2"/>
          <c:tx>
            <c:strRef>
              <c:f>'[4]Figure 10-5 '!$D$1</c:f>
              <c:strCache>
                <c:ptCount val="1"/>
                <c:pt idx="0">
                  <c:v>2000</c:v>
                </c:pt>
              </c:strCache>
            </c:strRef>
          </c:tx>
          <c:invertIfNegative val="0"/>
          <c:cat>
            <c:strRef>
              <c:f>('[4]Figure 10-5 '!$A$6:$A$9,'[4]Figure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c:v>
                </c:pt>
                <c:pt idx="13">
                  <c:v>Other </c:v>
                </c:pt>
                <c:pt idx="14">
                  <c:v>Worked at Home</c:v>
                </c:pt>
              </c:strCache>
            </c:strRef>
          </c:cat>
          <c:val>
            <c:numRef>
              <c:f>('[4]Figure 10-5 '!$D$6:$D$9,'[4]Figure 10-5 '!$D$11:$D$21)</c:f>
              <c:numCache>
                <c:formatCode>General</c:formatCode>
                <c:ptCount val="15"/>
                <c:pt idx="0">
                  <c:v>12097346</c:v>
                </c:pt>
                <c:pt idx="1">
                  <c:v>2159151</c:v>
                </c:pt>
                <c:pt idx="2">
                  <c:v>766012</c:v>
                </c:pt>
                <c:pt idx="3">
                  <c:v>611542</c:v>
                </c:pt>
                <c:pt idx="4">
                  <c:v>3206682</c:v>
                </c:pt>
                <c:pt idx="5">
                  <c:v>72713</c:v>
                </c:pt>
                <c:pt idx="6">
                  <c:v>1885961</c:v>
                </c:pt>
                <c:pt idx="7">
                  <c:v>658097</c:v>
                </c:pt>
                <c:pt idx="8">
                  <c:v>44106</c:v>
                </c:pt>
                <c:pt idx="9">
                  <c:v>200144</c:v>
                </c:pt>
                <c:pt idx="10">
                  <c:v>142424</c:v>
                </c:pt>
                <c:pt idx="11">
                  <c:v>488497</c:v>
                </c:pt>
                <c:pt idx="12">
                  <c:v>3758982</c:v>
                </c:pt>
                <c:pt idx="13">
                  <c:v>901298</c:v>
                </c:pt>
                <c:pt idx="14">
                  <c:v>4184223</c:v>
                </c:pt>
              </c:numCache>
            </c:numRef>
          </c:val>
        </c:ser>
        <c:ser>
          <c:idx val="3"/>
          <c:order val="3"/>
          <c:tx>
            <c:strRef>
              <c:f>'[4]Figure 10-5 '!$E$1</c:f>
              <c:strCache>
                <c:ptCount val="1"/>
                <c:pt idx="0">
                  <c:v>2010</c:v>
                </c:pt>
              </c:strCache>
            </c:strRef>
          </c:tx>
          <c:invertIfNegative val="0"/>
          <c:cat>
            <c:strRef>
              <c:f>('[4]Figure 10-5 '!$A$6:$A$9,'[4]Figure 10-5 '!$A$11:$A$21)</c:f>
              <c:strCache>
                <c:ptCount val="15"/>
                <c:pt idx="0">
                  <c:v>Two-person Carpool</c:v>
                </c:pt>
                <c:pt idx="1">
                  <c:v>Three-person Carpool</c:v>
                </c:pt>
                <c:pt idx="2">
                  <c:v>Four-person Carpool</c:v>
                </c:pt>
                <c:pt idx="3">
                  <c:v>5+-person Carpool</c:v>
                </c:pt>
                <c:pt idx="4">
                  <c:v>Bus or Trolley Bus</c:v>
                </c:pt>
                <c:pt idx="5">
                  <c:v>Streetcar or Trolley Car  </c:v>
                </c:pt>
                <c:pt idx="6">
                  <c:v>Subway or Elevated</c:v>
                </c:pt>
                <c:pt idx="7">
                  <c:v>Railroad</c:v>
                </c:pt>
                <c:pt idx="8">
                  <c:v>Ferryboat</c:v>
                </c:pt>
                <c:pt idx="9">
                  <c:v>Taxicab</c:v>
                </c:pt>
                <c:pt idx="10">
                  <c:v>Motorcycle</c:v>
                </c:pt>
                <c:pt idx="11">
                  <c:v>Bicycle</c:v>
                </c:pt>
                <c:pt idx="12">
                  <c:v>Walk</c:v>
                </c:pt>
                <c:pt idx="13">
                  <c:v>Other </c:v>
                </c:pt>
                <c:pt idx="14">
                  <c:v>Worked at Home</c:v>
                </c:pt>
              </c:strCache>
            </c:strRef>
          </c:cat>
          <c:val>
            <c:numRef>
              <c:f>('[4]Figure 10-5 '!$E$6:$E$9,'[4]Figure 10-5 '!$E$11:$E$21)</c:f>
              <c:numCache>
                <c:formatCode>General</c:formatCode>
                <c:ptCount val="15"/>
                <c:pt idx="0">
                  <c:v>10293699</c:v>
                </c:pt>
                <c:pt idx="1">
                  <c:v>1733411</c:v>
                </c:pt>
                <c:pt idx="2">
                  <c:v>635904</c:v>
                </c:pt>
                <c:pt idx="3">
                  <c:v>603342</c:v>
                </c:pt>
                <c:pt idx="4">
                  <c:v>3601473</c:v>
                </c:pt>
                <c:pt idx="5">
                  <c:v>88018</c:v>
                </c:pt>
                <c:pt idx="6">
                  <c:v>2319179</c:v>
                </c:pt>
                <c:pt idx="7">
                  <c:v>721027</c:v>
                </c:pt>
                <c:pt idx="8">
                  <c:v>38964</c:v>
                </c:pt>
                <c:pt idx="9">
                  <c:v>151247</c:v>
                </c:pt>
                <c:pt idx="10">
                  <c:v>266777</c:v>
                </c:pt>
                <c:pt idx="11">
                  <c:v>731286</c:v>
                </c:pt>
                <c:pt idx="12">
                  <c:v>3797048</c:v>
                </c:pt>
                <c:pt idx="13">
                  <c:v>1177918</c:v>
                </c:pt>
                <c:pt idx="14">
                  <c:v>5924200</c:v>
                </c:pt>
              </c:numCache>
            </c:numRef>
          </c:val>
        </c:ser>
        <c:dLbls>
          <c:showLegendKey val="0"/>
          <c:showVal val="0"/>
          <c:showCatName val="0"/>
          <c:showSerName val="0"/>
          <c:showPercent val="0"/>
          <c:showBubbleSize val="0"/>
        </c:dLbls>
        <c:gapWidth val="150"/>
        <c:axId val="84223488"/>
        <c:axId val="84225024"/>
      </c:barChart>
      <c:catAx>
        <c:axId val="84223488"/>
        <c:scaling>
          <c:orientation val="minMax"/>
        </c:scaling>
        <c:delete val="0"/>
        <c:axPos val="b"/>
        <c:numFmt formatCode="General" sourceLinked="1"/>
        <c:majorTickMark val="none"/>
        <c:minorTickMark val="none"/>
        <c:tickLblPos val="nextTo"/>
        <c:txPr>
          <a:bodyPr/>
          <a:lstStyle/>
          <a:p>
            <a:pPr>
              <a:defRPr sz="840" baseline="0"/>
            </a:pPr>
            <a:endParaRPr lang="en-US"/>
          </a:p>
        </c:txPr>
        <c:crossAx val="84225024"/>
        <c:crosses val="autoZero"/>
        <c:auto val="1"/>
        <c:lblAlgn val="ctr"/>
        <c:lblOffset val="100"/>
        <c:noMultiLvlLbl val="0"/>
      </c:catAx>
      <c:valAx>
        <c:axId val="84225024"/>
        <c:scaling>
          <c:orientation val="minMax"/>
        </c:scaling>
        <c:delete val="0"/>
        <c:axPos val="l"/>
        <c:majorGridlines/>
        <c:title>
          <c:tx>
            <c:rich>
              <a:bodyPr rot="-5400000" vert="horz"/>
              <a:lstStyle/>
              <a:p>
                <a:pPr>
                  <a:defRPr/>
                </a:pPr>
                <a:r>
                  <a:rPr lang="en-US"/>
                  <a:t>Commuters</a:t>
                </a:r>
              </a:p>
            </c:rich>
          </c:tx>
          <c:overlay val="0"/>
        </c:title>
        <c:numFmt formatCode="#,##0" sourceLinked="0"/>
        <c:majorTickMark val="none"/>
        <c:minorTickMark val="none"/>
        <c:tickLblPos val="nextTo"/>
        <c:crossAx val="84223488"/>
        <c:crosses val="autoZero"/>
        <c:crossBetween val="between"/>
      </c:valAx>
    </c:plotArea>
    <c:legend>
      <c:legendPos val="t"/>
      <c:layout>
        <c:manualLayout>
          <c:xMode val="edge"/>
          <c:yMode val="edge"/>
          <c:x val="0.43246484267287594"/>
          <c:y val="0.26333711691259931"/>
          <c:w val="0.40621833381938377"/>
          <c:h val="8.2101763386273646E-2"/>
        </c:manualLayout>
      </c:layout>
      <c:overlay val="0"/>
      <c:spPr>
        <a:solidFill>
          <a:schemeClr val="bg1"/>
        </a:solidFill>
        <a:ln>
          <a:solidFill>
            <a:schemeClr val="tx1"/>
          </a:solidFill>
        </a:ln>
      </c:sp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396325459317"/>
          <c:y val="4.2295313085864268E-2"/>
          <c:w val="0.78282917760279958"/>
          <c:h val="0.83150806149231349"/>
        </c:manualLayout>
      </c:layout>
      <c:lineChart>
        <c:grouping val="standard"/>
        <c:varyColors val="0"/>
        <c:ser>
          <c:idx val="1"/>
          <c:order val="0"/>
          <c:tx>
            <c:strRef>
              <c:f>'Figure 13-2'!$C$4</c:f>
              <c:strCache>
                <c:ptCount val="1"/>
                <c:pt idx="0">
                  <c:v>APTA Unlinked Annual Transit Trips</c:v>
                </c:pt>
              </c:strCache>
            </c:strRef>
          </c:tx>
          <c:marker>
            <c:symbol val="none"/>
          </c:marker>
          <c:cat>
            <c:numRef>
              <c:f>'Figure 13-2'!$B$6:$B$28</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'Figure 13-2'!$C$5:$C$28</c:f>
              <c:numCache>
                <c:formatCode>#,##0</c:formatCode>
                <c:ptCount val="24"/>
                <c:pt idx="1">
                  <c:v>8799</c:v>
                </c:pt>
                <c:pt idx="2">
                  <c:v>8575</c:v>
                </c:pt>
                <c:pt idx="3">
                  <c:v>8501</c:v>
                </c:pt>
                <c:pt idx="4">
                  <c:v>8217</c:v>
                </c:pt>
                <c:pt idx="5">
                  <c:v>7949</c:v>
                </c:pt>
                <c:pt idx="6">
                  <c:v>7763</c:v>
                </c:pt>
                <c:pt idx="7">
                  <c:v>7948</c:v>
                </c:pt>
                <c:pt idx="8">
                  <c:v>8374</c:v>
                </c:pt>
                <c:pt idx="9">
                  <c:v>8750</c:v>
                </c:pt>
                <c:pt idx="10">
                  <c:v>9168</c:v>
                </c:pt>
                <c:pt idx="11">
                  <c:v>9363</c:v>
                </c:pt>
                <c:pt idx="12">
                  <c:v>9653</c:v>
                </c:pt>
                <c:pt idx="13">
                  <c:v>9623</c:v>
                </c:pt>
                <c:pt idx="14">
                  <c:v>9434</c:v>
                </c:pt>
                <c:pt idx="15">
                  <c:v>9575</c:v>
                </c:pt>
                <c:pt idx="16">
                  <c:v>9815</c:v>
                </c:pt>
                <c:pt idx="17">
                  <c:v>10017</c:v>
                </c:pt>
                <c:pt idx="18">
                  <c:v>10247</c:v>
                </c:pt>
                <c:pt idx="19">
                  <c:v>10521</c:v>
                </c:pt>
                <c:pt idx="20">
                  <c:v>10381</c:v>
                </c:pt>
                <c:pt idx="21">
                  <c:v>10218</c:v>
                </c:pt>
                <c:pt idx="22">
                  <c:v>10319</c:v>
                </c:pt>
              </c:numCache>
            </c:numRef>
          </c:val>
          <c:smooth val="0"/>
        </c:ser>
        <c:ser>
          <c:idx val="3"/>
          <c:order val="1"/>
          <c:tx>
            <c:strRef>
              <c:f>'Figure 13-2'!$E$4</c:f>
              <c:strCache>
                <c:ptCount val="1"/>
                <c:pt idx="0">
                  <c:v>NTD Unlinked Annual Transit Trips</c:v>
                </c:pt>
              </c:strCache>
            </c:strRef>
          </c:tx>
          <c:marker>
            <c:symbol val="none"/>
          </c:marker>
          <c:cat>
            <c:numRef>
              <c:f>'Figure 13-2'!$B$6:$B$28</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'Figure 13-2'!$E$5:$E$28</c:f>
              <c:numCache>
                <c:formatCode>#,##0</c:formatCode>
                <c:ptCount val="24"/>
                <c:pt idx="10" formatCode="#,##0.0">
                  <c:v>8523.2000000000007</c:v>
                </c:pt>
                <c:pt idx="11" formatCode="#,##0.0">
                  <c:v>8719.9</c:v>
                </c:pt>
                <c:pt idx="12" formatCode="#,##0.0">
                  <c:v>9007.7999999999993</c:v>
                </c:pt>
                <c:pt idx="13" formatCode="#,##0.0">
                  <c:v>9016.7000000000007</c:v>
                </c:pt>
                <c:pt idx="14" formatCode="#,##0.0">
                  <c:v>8876</c:v>
                </c:pt>
                <c:pt idx="15" formatCode="#,##0.0">
                  <c:v>8937.1</c:v>
                </c:pt>
                <c:pt idx="16" formatCode="#,##0.0">
                  <c:v>9175.1</c:v>
                </c:pt>
                <c:pt idx="17" formatCode="#,##0.0">
                  <c:v>9379.4</c:v>
                </c:pt>
                <c:pt idx="18" formatCode="#,##0.0">
                  <c:v>9948.2000000000007</c:v>
                </c:pt>
                <c:pt idx="19" formatCode="#,##0.0">
                  <c:v>10256.700000000001</c:v>
                </c:pt>
                <c:pt idx="20" formatCode="#,##0.0">
                  <c:v>10134.299999999999</c:v>
                </c:pt>
                <c:pt idx="21" formatCode="#,##0.0">
                  <c:v>9959.7000000000007</c:v>
                </c:pt>
                <c:pt idx="22" formatCode="#,##0.0">
                  <c:v>10085.4</c:v>
                </c:pt>
                <c:pt idx="23" formatCode="#,##0.0">
                  <c:v>10352.200000000001</c:v>
                </c:pt>
              </c:numCache>
            </c:numRef>
          </c:val>
          <c:smooth val="0"/>
        </c:ser>
        <c:dLbls>
          <c:showLegendKey val="0"/>
          <c:showVal val="0"/>
          <c:showCatName val="0"/>
          <c:showSerName val="0"/>
          <c:showPercent val="0"/>
          <c:showBubbleSize val="0"/>
        </c:dLbls>
        <c:marker val="1"/>
        <c:smooth val="0"/>
        <c:axId val="82542592"/>
        <c:axId val="82544128"/>
      </c:lineChart>
      <c:catAx>
        <c:axId val="82542592"/>
        <c:scaling>
          <c:orientation val="minMax"/>
        </c:scaling>
        <c:delete val="0"/>
        <c:axPos val="b"/>
        <c:numFmt formatCode="General" sourceLinked="1"/>
        <c:majorTickMark val="out"/>
        <c:minorTickMark val="none"/>
        <c:tickLblPos val="nextTo"/>
        <c:crossAx val="82544128"/>
        <c:crosses val="autoZero"/>
        <c:auto val="1"/>
        <c:lblAlgn val="ctr"/>
        <c:lblOffset val="100"/>
        <c:noMultiLvlLbl val="0"/>
      </c:catAx>
      <c:valAx>
        <c:axId val="82544128"/>
        <c:scaling>
          <c:orientation val="minMax"/>
        </c:scaling>
        <c:delete val="0"/>
        <c:axPos val="l"/>
        <c:majorGridlines/>
        <c:title>
          <c:tx>
            <c:rich>
              <a:bodyPr rot="-5400000" vert="horz"/>
              <a:lstStyle/>
              <a:p>
                <a:pPr>
                  <a:defRPr/>
                </a:pPr>
                <a:r>
                  <a:rPr lang="en-US"/>
                  <a:t>Annual Transit Trips (Millions)</a:t>
                </a:r>
              </a:p>
            </c:rich>
          </c:tx>
          <c:layout>
            <c:manualLayout>
              <c:xMode val="edge"/>
              <c:yMode val="edge"/>
              <c:x val="1.0541557305336832E-2"/>
              <c:y val="0.25786816647919009"/>
            </c:manualLayout>
          </c:layout>
          <c:overlay val="0"/>
        </c:title>
        <c:numFmt formatCode="#,##0" sourceLinked="0"/>
        <c:majorTickMark val="out"/>
        <c:minorTickMark val="none"/>
        <c:tickLblPos val="nextTo"/>
        <c:crossAx val="82542592"/>
        <c:crosses val="autoZero"/>
        <c:crossBetween val="between"/>
      </c:valAx>
    </c:plotArea>
    <c:legend>
      <c:legendPos val="r"/>
      <c:layout>
        <c:manualLayout>
          <c:xMode val="edge"/>
          <c:yMode val="edge"/>
          <c:x val="0.24428980752405949"/>
          <c:y val="0.61365399325084369"/>
          <c:w val="0.48626574803149608"/>
          <c:h val="0.16507296587926507"/>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76990376202976"/>
          <c:y val="5.0925925925925923E-2"/>
          <c:w val="0.74313190017914432"/>
          <c:h val="0.73492271799358411"/>
        </c:manualLayout>
      </c:layout>
      <c:barChart>
        <c:barDir val="bar"/>
        <c:grouping val="stacked"/>
        <c:varyColors val="0"/>
        <c:ser>
          <c:idx val="0"/>
          <c:order val="0"/>
          <c:tx>
            <c:strRef>
              <c:f>'Figure 13-3'!$J$3</c:f>
              <c:strCache>
                <c:ptCount val="1"/>
                <c:pt idx="0">
                  <c:v>Bus or Trolley Bus</c:v>
                </c:pt>
              </c:strCache>
            </c:strRef>
          </c:tx>
          <c:invertIfNegative val="0"/>
          <c:cat>
            <c:strRef>
              <c:f>'Figure 13-3'!$I$5:$I$8</c:f>
              <c:strCache>
                <c:ptCount val="4"/>
                <c:pt idx="0">
                  <c:v>Northeast </c:v>
                </c:pt>
                <c:pt idx="1">
                  <c:v>Midwest</c:v>
                </c:pt>
                <c:pt idx="2">
                  <c:v>South </c:v>
                </c:pt>
                <c:pt idx="3">
                  <c:v>West </c:v>
                </c:pt>
              </c:strCache>
            </c:strRef>
          </c:cat>
          <c:val>
            <c:numRef>
              <c:f>'Figure 13-3'!$J$5:$J$8</c:f>
              <c:numCache>
                <c:formatCode>General</c:formatCode>
                <c:ptCount val="4"/>
                <c:pt idx="0">
                  <c:v>1203729</c:v>
                </c:pt>
                <c:pt idx="1">
                  <c:v>567369</c:v>
                </c:pt>
                <c:pt idx="2">
                  <c:v>781956</c:v>
                </c:pt>
                <c:pt idx="3">
                  <c:v>1048419</c:v>
                </c:pt>
              </c:numCache>
            </c:numRef>
          </c:val>
        </c:ser>
        <c:ser>
          <c:idx val="1"/>
          <c:order val="1"/>
          <c:tx>
            <c:strRef>
              <c:f>'Figure 13-3'!$K$3</c:f>
              <c:strCache>
                <c:ptCount val="1"/>
                <c:pt idx="0">
                  <c:v>Streetcar or Trolley Car </c:v>
                </c:pt>
              </c:strCache>
            </c:strRef>
          </c:tx>
          <c:invertIfNegative val="0"/>
          <c:cat>
            <c:strRef>
              <c:f>'Figure 13-3'!$I$5:$I$8</c:f>
              <c:strCache>
                <c:ptCount val="4"/>
                <c:pt idx="0">
                  <c:v>Northeast </c:v>
                </c:pt>
                <c:pt idx="1">
                  <c:v>Midwest</c:v>
                </c:pt>
                <c:pt idx="2">
                  <c:v>South </c:v>
                </c:pt>
                <c:pt idx="3">
                  <c:v>West </c:v>
                </c:pt>
              </c:strCache>
            </c:strRef>
          </c:cat>
          <c:val>
            <c:numRef>
              <c:f>'Figure 13-3'!$K$5:$K$8</c:f>
              <c:numCache>
                <c:formatCode>General</c:formatCode>
                <c:ptCount val="4"/>
                <c:pt idx="0">
                  <c:v>32342</c:v>
                </c:pt>
                <c:pt idx="1">
                  <c:v>8863</c:v>
                </c:pt>
                <c:pt idx="2">
                  <c:v>11822</c:v>
                </c:pt>
                <c:pt idx="3">
                  <c:v>34991</c:v>
                </c:pt>
              </c:numCache>
            </c:numRef>
          </c:val>
        </c:ser>
        <c:ser>
          <c:idx val="2"/>
          <c:order val="2"/>
          <c:tx>
            <c:strRef>
              <c:f>'Figure 13-3'!$L$3</c:f>
              <c:strCache>
                <c:ptCount val="1"/>
                <c:pt idx="0">
                  <c:v>Subway or Elevated</c:v>
                </c:pt>
              </c:strCache>
            </c:strRef>
          </c:tx>
          <c:invertIfNegative val="0"/>
          <c:cat>
            <c:strRef>
              <c:f>'Figure 13-3'!$I$5:$I$8</c:f>
              <c:strCache>
                <c:ptCount val="4"/>
                <c:pt idx="0">
                  <c:v>Northeast </c:v>
                </c:pt>
                <c:pt idx="1">
                  <c:v>Midwest</c:v>
                </c:pt>
                <c:pt idx="2">
                  <c:v>South </c:v>
                </c:pt>
                <c:pt idx="3">
                  <c:v>West </c:v>
                </c:pt>
              </c:strCache>
            </c:strRef>
          </c:cat>
          <c:val>
            <c:numRef>
              <c:f>'Figure 13-3'!$L$5:$L$8</c:f>
              <c:numCache>
                <c:formatCode>General</c:formatCode>
                <c:ptCount val="4"/>
                <c:pt idx="0">
                  <c:v>1747013</c:v>
                </c:pt>
                <c:pt idx="1">
                  <c:v>153367</c:v>
                </c:pt>
                <c:pt idx="2">
                  <c:v>268013</c:v>
                </c:pt>
                <c:pt idx="3">
                  <c:v>150786</c:v>
                </c:pt>
              </c:numCache>
            </c:numRef>
          </c:val>
        </c:ser>
        <c:ser>
          <c:idx val="3"/>
          <c:order val="3"/>
          <c:tx>
            <c:strRef>
              <c:f>'Figure 13-3'!$M$3</c:f>
              <c:strCache>
                <c:ptCount val="1"/>
                <c:pt idx="0">
                  <c:v>Railroad</c:v>
                </c:pt>
              </c:strCache>
            </c:strRef>
          </c:tx>
          <c:invertIfNegative val="0"/>
          <c:cat>
            <c:strRef>
              <c:f>'Figure 13-3'!$I$5:$I$8</c:f>
              <c:strCache>
                <c:ptCount val="4"/>
                <c:pt idx="0">
                  <c:v>Northeast </c:v>
                </c:pt>
                <c:pt idx="1">
                  <c:v>Midwest</c:v>
                </c:pt>
                <c:pt idx="2">
                  <c:v>South </c:v>
                </c:pt>
                <c:pt idx="3">
                  <c:v>West </c:v>
                </c:pt>
              </c:strCache>
            </c:strRef>
          </c:cat>
          <c:val>
            <c:numRef>
              <c:f>'Figure 13-3'!$M$5:$M$8</c:f>
              <c:numCache>
                <c:formatCode>General</c:formatCode>
                <c:ptCount val="4"/>
                <c:pt idx="0">
                  <c:v>461052</c:v>
                </c:pt>
                <c:pt idx="1">
                  <c:v>141783</c:v>
                </c:pt>
                <c:pt idx="2">
                  <c:v>51339</c:v>
                </c:pt>
                <c:pt idx="3">
                  <c:v>66853</c:v>
                </c:pt>
              </c:numCache>
            </c:numRef>
          </c:val>
        </c:ser>
        <c:ser>
          <c:idx val="4"/>
          <c:order val="4"/>
          <c:tx>
            <c:strRef>
              <c:f>'Figure 13-3'!$N$3</c:f>
              <c:strCache>
                <c:ptCount val="1"/>
                <c:pt idx="0">
                  <c:v>Ferryboat</c:v>
                </c:pt>
              </c:strCache>
            </c:strRef>
          </c:tx>
          <c:invertIfNegative val="0"/>
          <c:cat>
            <c:strRef>
              <c:f>'Figure 13-3'!$I$5:$I$8</c:f>
              <c:strCache>
                <c:ptCount val="4"/>
                <c:pt idx="0">
                  <c:v>Northeast </c:v>
                </c:pt>
                <c:pt idx="1">
                  <c:v>Midwest</c:v>
                </c:pt>
                <c:pt idx="2">
                  <c:v>South </c:v>
                </c:pt>
                <c:pt idx="3">
                  <c:v>West </c:v>
                </c:pt>
              </c:strCache>
            </c:strRef>
          </c:cat>
          <c:val>
            <c:numRef>
              <c:f>'Figure 13-3'!$N$5:$N$8</c:f>
              <c:numCache>
                <c:formatCode>General</c:formatCode>
                <c:ptCount val="4"/>
                <c:pt idx="0">
                  <c:v>23460</c:v>
                </c:pt>
                <c:pt idx="1">
                  <c:v>1342</c:v>
                </c:pt>
                <c:pt idx="2">
                  <c:v>2328</c:v>
                </c:pt>
                <c:pt idx="3">
                  <c:v>11834</c:v>
                </c:pt>
              </c:numCache>
            </c:numRef>
          </c:val>
        </c:ser>
        <c:dLbls>
          <c:showLegendKey val="0"/>
          <c:showVal val="0"/>
          <c:showCatName val="0"/>
          <c:showSerName val="0"/>
          <c:showPercent val="0"/>
          <c:showBubbleSize val="0"/>
        </c:dLbls>
        <c:gapWidth val="150"/>
        <c:overlap val="100"/>
        <c:axId val="82574336"/>
        <c:axId val="82588416"/>
      </c:barChart>
      <c:catAx>
        <c:axId val="82574336"/>
        <c:scaling>
          <c:orientation val="minMax"/>
        </c:scaling>
        <c:delete val="0"/>
        <c:axPos val="l"/>
        <c:majorTickMark val="out"/>
        <c:minorTickMark val="none"/>
        <c:tickLblPos val="nextTo"/>
        <c:crossAx val="82588416"/>
        <c:crosses val="autoZero"/>
        <c:auto val="1"/>
        <c:lblAlgn val="ctr"/>
        <c:lblOffset val="100"/>
        <c:noMultiLvlLbl val="0"/>
      </c:catAx>
      <c:valAx>
        <c:axId val="82588416"/>
        <c:scaling>
          <c:orientation val="minMax"/>
        </c:scaling>
        <c:delete val="0"/>
        <c:axPos val="b"/>
        <c:majorGridlines/>
        <c:title>
          <c:tx>
            <c:rich>
              <a:bodyPr/>
              <a:lstStyle/>
              <a:p>
                <a:pPr>
                  <a:defRPr/>
                </a:pPr>
                <a:r>
                  <a:rPr lang="en-US"/>
                  <a:t>Commuters</a:t>
                </a:r>
              </a:p>
            </c:rich>
          </c:tx>
          <c:overlay val="0"/>
        </c:title>
        <c:numFmt formatCode="#,##0" sourceLinked="0"/>
        <c:majorTickMark val="out"/>
        <c:minorTickMark val="none"/>
        <c:tickLblPos val="nextTo"/>
        <c:crossAx val="82574336"/>
        <c:crosses val="autoZero"/>
        <c:crossBetween val="between"/>
      </c:valAx>
    </c:plotArea>
    <c:legend>
      <c:legendPos val="r"/>
      <c:layout>
        <c:manualLayout>
          <c:xMode val="edge"/>
          <c:yMode val="edge"/>
          <c:x val="0.48419280923217933"/>
          <c:y val="9.0097331583552043E-2"/>
          <c:w val="0.29986793317501981"/>
          <c:h val="0.41858595800524934"/>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69858509065673E-2"/>
          <c:y val="6.3916272667959628E-2"/>
          <c:w val="0.88428952846411424"/>
          <c:h val="0.87714969839936452"/>
        </c:manualLayout>
      </c:layout>
      <c:lineChart>
        <c:grouping val="standard"/>
        <c:varyColors val="0"/>
        <c:ser>
          <c:idx val="0"/>
          <c:order val="0"/>
          <c:tx>
            <c:strRef>
              <c:f>'Figure 13-4'!$D$2</c:f>
              <c:strCache>
                <c:ptCount val="1"/>
                <c:pt idx="0">
                  <c:v>1990</c:v>
                </c:pt>
              </c:strCache>
            </c:strRef>
          </c:tx>
          <c:marker>
            <c:symbol val="none"/>
          </c:marker>
          <c:cat>
            <c:strRef>
              <c:f>'Figure 13-4'!$C$3:$C$53</c:f>
              <c:strCache>
                <c:ptCount val="51"/>
                <c:pt idx="0">
                  <c:v>DC</c:v>
                </c:pt>
                <c:pt idx="1">
                  <c:v>NY</c:v>
                </c:pt>
                <c:pt idx="2">
                  <c:v>IL</c:v>
                </c:pt>
                <c:pt idx="3">
                  <c:v>NJ</c:v>
                </c:pt>
                <c:pt idx="4">
                  <c:v>MA</c:v>
                </c:pt>
                <c:pt idx="5">
                  <c:v>MD</c:v>
                </c:pt>
                <c:pt idx="6">
                  <c:v>HI</c:v>
                </c:pt>
                <c:pt idx="7">
                  <c:v>PA</c:v>
                </c:pt>
                <c:pt idx="8">
                  <c:v>CA</c:v>
                </c:pt>
                <c:pt idx="9">
                  <c:v>WA</c:v>
                </c:pt>
                <c:pt idx="10">
                  <c:v>VA</c:v>
                </c:pt>
                <c:pt idx="11">
                  <c:v>CT</c:v>
                </c:pt>
                <c:pt idx="12">
                  <c:v>MN</c:v>
                </c:pt>
                <c:pt idx="13">
                  <c:v>OR</c:v>
                </c:pt>
                <c:pt idx="14">
                  <c:v>CO</c:v>
                </c:pt>
                <c:pt idx="15">
                  <c:v>LA</c:v>
                </c:pt>
                <c:pt idx="16">
                  <c:v>GA</c:v>
                </c:pt>
                <c:pt idx="17">
                  <c:v>NV</c:v>
                </c:pt>
                <c:pt idx="18">
                  <c:v>RI</c:v>
                </c:pt>
                <c:pt idx="19">
                  <c:v>OH</c:v>
                </c:pt>
                <c:pt idx="20">
                  <c:v>WI</c:v>
                </c:pt>
                <c:pt idx="21">
                  <c:v>DE</c:v>
                </c:pt>
                <c:pt idx="22">
                  <c:v>UT</c:v>
                </c:pt>
                <c:pt idx="23">
                  <c:v>TX</c:v>
                </c:pt>
                <c:pt idx="24">
                  <c:v>AZ</c:v>
                </c:pt>
                <c:pt idx="25">
                  <c:v>ID</c:v>
                </c:pt>
                <c:pt idx="26">
                  <c:v>FL</c:v>
                </c:pt>
                <c:pt idx="27">
                  <c:v>MO</c:v>
                </c:pt>
                <c:pt idx="28">
                  <c:v>AK</c:v>
                </c:pt>
                <c:pt idx="29">
                  <c:v>MI</c:v>
                </c:pt>
                <c:pt idx="30">
                  <c:v>KY</c:v>
                </c:pt>
                <c:pt idx="31">
                  <c:v>WY</c:v>
                </c:pt>
                <c:pt idx="32">
                  <c:v>IN</c:v>
                </c:pt>
                <c:pt idx="33">
                  <c:v>TN</c:v>
                </c:pt>
                <c:pt idx="34">
                  <c:v>IA</c:v>
                </c:pt>
                <c:pt idx="35">
                  <c:v>NE</c:v>
                </c:pt>
                <c:pt idx="36">
                  <c:v>WV</c:v>
                </c:pt>
                <c:pt idx="37">
                  <c:v>NM</c:v>
                </c:pt>
                <c:pt idx="38">
                  <c:v>SC</c:v>
                </c:pt>
                <c:pt idx="39">
                  <c:v>NC</c:v>
                </c:pt>
                <c:pt idx="40">
                  <c:v>ME</c:v>
                </c:pt>
                <c:pt idx="41">
                  <c:v>AL</c:v>
                </c:pt>
                <c:pt idx="42">
                  <c:v>NH</c:v>
                </c:pt>
                <c:pt idx="43">
                  <c:v>VT</c:v>
                </c:pt>
                <c:pt idx="44">
                  <c:v>MS</c:v>
                </c:pt>
                <c:pt idx="45">
                  <c:v>KS</c:v>
                </c:pt>
                <c:pt idx="46">
                  <c:v>MT</c:v>
                </c:pt>
                <c:pt idx="47">
                  <c:v>ND</c:v>
                </c:pt>
                <c:pt idx="48">
                  <c:v>OK</c:v>
                </c:pt>
                <c:pt idx="49">
                  <c:v>AR</c:v>
                </c:pt>
                <c:pt idx="50">
                  <c:v>SD</c:v>
                </c:pt>
              </c:strCache>
            </c:strRef>
          </c:cat>
          <c:val>
            <c:numRef>
              <c:f>'Figure 13-4'!$D$3:$D$53</c:f>
              <c:numCache>
                <c:formatCode>0.00%</c:formatCode>
                <c:ptCount val="51"/>
                <c:pt idx="0">
                  <c:v>0.35552905777392352</c:v>
                </c:pt>
                <c:pt idx="1">
                  <c:v>0.23875579594855029</c:v>
                </c:pt>
                <c:pt idx="2">
                  <c:v>9.831911621065921E-2</c:v>
                </c:pt>
                <c:pt idx="3">
                  <c:v>8.5887264719551895E-2</c:v>
                </c:pt>
                <c:pt idx="4">
                  <c:v>8.0302215670994104E-2</c:v>
                </c:pt>
                <c:pt idx="5">
                  <c:v>7.9115410427229096E-2</c:v>
                </c:pt>
                <c:pt idx="6">
                  <c:v>7.1256593837239007E-2</c:v>
                </c:pt>
                <c:pt idx="7">
                  <c:v>6.3483848192228617E-2</c:v>
                </c:pt>
                <c:pt idx="8">
                  <c:v>4.8345904843887302E-2</c:v>
                </c:pt>
                <c:pt idx="9">
                  <c:v>4.2267528160836176E-2</c:v>
                </c:pt>
                <c:pt idx="10">
                  <c:v>3.8500625067924898E-2</c:v>
                </c:pt>
                <c:pt idx="11">
                  <c:v>3.836404249445155E-2</c:v>
                </c:pt>
                <c:pt idx="12">
                  <c:v>3.5159512547406284E-2</c:v>
                </c:pt>
                <c:pt idx="13">
                  <c:v>3.2956924051317303E-2</c:v>
                </c:pt>
                <c:pt idx="14">
                  <c:v>2.820500293140512E-2</c:v>
                </c:pt>
                <c:pt idx="15">
                  <c:v>2.7957877850628005E-2</c:v>
                </c:pt>
                <c:pt idx="16">
                  <c:v>2.6333113678790803E-2</c:v>
                </c:pt>
                <c:pt idx="17">
                  <c:v>2.4749879674301901E-2</c:v>
                </c:pt>
                <c:pt idx="18">
                  <c:v>2.468466221972861E-2</c:v>
                </c:pt>
                <c:pt idx="19">
                  <c:v>2.4518268378067826E-2</c:v>
                </c:pt>
                <c:pt idx="20">
                  <c:v>2.3803981034101931E-2</c:v>
                </c:pt>
                <c:pt idx="21">
                  <c:v>2.3709618527142456E-2</c:v>
                </c:pt>
                <c:pt idx="22">
                  <c:v>2.2985461020022503E-2</c:v>
                </c:pt>
                <c:pt idx="23">
                  <c:v>2.1251990838431233E-2</c:v>
                </c:pt>
                <c:pt idx="24">
                  <c:v>1.9428290820215369E-2</c:v>
                </c:pt>
                <c:pt idx="25">
                  <c:v>1.91624944136803E-2</c:v>
                </c:pt>
                <c:pt idx="26">
                  <c:v>1.8838019540070399E-2</c:v>
                </c:pt>
                <c:pt idx="27">
                  <c:v>1.8786213411452563E-2</c:v>
                </c:pt>
                <c:pt idx="28">
                  <c:v>1.8312032483953276E-2</c:v>
                </c:pt>
                <c:pt idx="29">
                  <c:v>1.538750583908546E-2</c:v>
                </c:pt>
                <c:pt idx="30">
                  <c:v>1.524674732437851E-2</c:v>
                </c:pt>
                <c:pt idx="31">
                  <c:v>1.3653334869033565E-2</c:v>
                </c:pt>
                <c:pt idx="32">
                  <c:v>1.2348184240613919E-2</c:v>
                </c:pt>
                <c:pt idx="33">
                  <c:v>1.2217004219258538E-2</c:v>
                </c:pt>
                <c:pt idx="34">
                  <c:v>1.1845871304263636E-2</c:v>
                </c:pt>
                <c:pt idx="35">
                  <c:v>1.1054271467000394E-2</c:v>
                </c:pt>
                <c:pt idx="36">
                  <c:v>9.7218176521992432E-3</c:v>
                </c:pt>
                <c:pt idx="37">
                  <c:v>9.6882971246258706E-3</c:v>
                </c:pt>
                <c:pt idx="38">
                  <c:v>9.2021540544966994E-3</c:v>
                </c:pt>
                <c:pt idx="39">
                  <c:v>8.9065805862842424E-3</c:v>
                </c:pt>
                <c:pt idx="40">
                  <c:v>6.740435430727487E-3</c:v>
                </c:pt>
                <c:pt idx="41">
                  <c:v>6.5176758539469051E-3</c:v>
                </c:pt>
                <c:pt idx="42">
                  <c:v>6.2673295810543447E-3</c:v>
                </c:pt>
                <c:pt idx="43">
                  <c:v>5.9725760121402639E-3</c:v>
                </c:pt>
                <c:pt idx="44">
                  <c:v>5.8287143949401462E-3</c:v>
                </c:pt>
                <c:pt idx="45">
                  <c:v>5.6788734879310151E-3</c:v>
                </c:pt>
                <c:pt idx="46">
                  <c:v>5.237926136363636E-3</c:v>
                </c:pt>
                <c:pt idx="47">
                  <c:v>4.735171079346478E-3</c:v>
                </c:pt>
                <c:pt idx="48">
                  <c:v>4.6538769938690482E-3</c:v>
                </c:pt>
                <c:pt idx="49">
                  <c:v>4.206482777593475E-3</c:v>
                </c:pt>
                <c:pt idx="50">
                  <c:v>2.3046877410357828E-3</c:v>
                </c:pt>
              </c:numCache>
            </c:numRef>
          </c:val>
          <c:smooth val="0"/>
        </c:ser>
        <c:ser>
          <c:idx val="1"/>
          <c:order val="1"/>
          <c:tx>
            <c:strRef>
              <c:f>'Figure 13-4'!$E$2</c:f>
              <c:strCache>
                <c:ptCount val="1"/>
                <c:pt idx="0">
                  <c:v>2000</c:v>
                </c:pt>
              </c:strCache>
            </c:strRef>
          </c:tx>
          <c:marker>
            <c:symbol val="none"/>
          </c:marker>
          <c:cat>
            <c:strRef>
              <c:f>'Figure 13-4'!$C$3:$C$53</c:f>
              <c:strCache>
                <c:ptCount val="51"/>
                <c:pt idx="0">
                  <c:v>DC</c:v>
                </c:pt>
                <c:pt idx="1">
                  <c:v>NY</c:v>
                </c:pt>
                <c:pt idx="2">
                  <c:v>IL</c:v>
                </c:pt>
                <c:pt idx="3">
                  <c:v>NJ</c:v>
                </c:pt>
                <c:pt idx="4">
                  <c:v>MA</c:v>
                </c:pt>
                <c:pt idx="5">
                  <c:v>MD</c:v>
                </c:pt>
                <c:pt idx="6">
                  <c:v>HI</c:v>
                </c:pt>
                <c:pt idx="7">
                  <c:v>PA</c:v>
                </c:pt>
                <c:pt idx="8">
                  <c:v>CA</c:v>
                </c:pt>
                <c:pt idx="9">
                  <c:v>WA</c:v>
                </c:pt>
                <c:pt idx="10">
                  <c:v>VA</c:v>
                </c:pt>
                <c:pt idx="11">
                  <c:v>CT</c:v>
                </c:pt>
                <c:pt idx="12">
                  <c:v>MN</c:v>
                </c:pt>
                <c:pt idx="13">
                  <c:v>OR</c:v>
                </c:pt>
                <c:pt idx="14">
                  <c:v>CO</c:v>
                </c:pt>
                <c:pt idx="15">
                  <c:v>LA</c:v>
                </c:pt>
                <c:pt idx="16">
                  <c:v>GA</c:v>
                </c:pt>
                <c:pt idx="17">
                  <c:v>NV</c:v>
                </c:pt>
                <c:pt idx="18">
                  <c:v>RI</c:v>
                </c:pt>
                <c:pt idx="19">
                  <c:v>OH</c:v>
                </c:pt>
                <c:pt idx="20">
                  <c:v>WI</c:v>
                </c:pt>
                <c:pt idx="21">
                  <c:v>DE</c:v>
                </c:pt>
                <c:pt idx="22">
                  <c:v>UT</c:v>
                </c:pt>
                <c:pt idx="23">
                  <c:v>TX</c:v>
                </c:pt>
                <c:pt idx="24">
                  <c:v>AZ</c:v>
                </c:pt>
                <c:pt idx="25">
                  <c:v>ID</c:v>
                </c:pt>
                <c:pt idx="26">
                  <c:v>FL</c:v>
                </c:pt>
                <c:pt idx="27">
                  <c:v>MO</c:v>
                </c:pt>
                <c:pt idx="28">
                  <c:v>AK</c:v>
                </c:pt>
                <c:pt idx="29">
                  <c:v>MI</c:v>
                </c:pt>
                <c:pt idx="30">
                  <c:v>KY</c:v>
                </c:pt>
                <c:pt idx="31">
                  <c:v>WY</c:v>
                </c:pt>
                <c:pt idx="32">
                  <c:v>IN</c:v>
                </c:pt>
                <c:pt idx="33">
                  <c:v>TN</c:v>
                </c:pt>
                <c:pt idx="34">
                  <c:v>IA</c:v>
                </c:pt>
                <c:pt idx="35">
                  <c:v>NE</c:v>
                </c:pt>
                <c:pt idx="36">
                  <c:v>WV</c:v>
                </c:pt>
                <c:pt idx="37">
                  <c:v>NM</c:v>
                </c:pt>
                <c:pt idx="38">
                  <c:v>SC</c:v>
                </c:pt>
                <c:pt idx="39">
                  <c:v>NC</c:v>
                </c:pt>
                <c:pt idx="40">
                  <c:v>ME</c:v>
                </c:pt>
                <c:pt idx="41">
                  <c:v>AL</c:v>
                </c:pt>
                <c:pt idx="42">
                  <c:v>NH</c:v>
                </c:pt>
                <c:pt idx="43">
                  <c:v>VT</c:v>
                </c:pt>
                <c:pt idx="44">
                  <c:v>MS</c:v>
                </c:pt>
                <c:pt idx="45">
                  <c:v>KS</c:v>
                </c:pt>
                <c:pt idx="46">
                  <c:v>MT</c:v>
                </c:pt>
                <c:pt idx="47">
                  <c:v>ND</c:v>
                </c:pt>
                <c:pt idx="48">
                  <c:v>OK</c:v>
                </c:pt>
                <c:pt idx="49">
                  <c:v>AR</c:v>
                </c:pt>
                <c:pt idx="50">
                  <c:v>SD</c:v>
                </c:pt>
              </c:strCache>
            </c:strRef>
          </c:cat>
          <c:val>
            <c:numRef>
              <c:f>'Figure 13-4'!$E$3:$E$53</c:f>
              <c:numCache>
                <c:formatCode>0.00%</c:formatCode>
                <c:ptCount val="51"/>
                <c:pt idx="0">
                  <c:v>0.32370584740402863</c:v>
                </c:pt>
                <c:pt idx="1">
                  <c:v>0.23461945234455059</c:v>
                </c:pt>
                <c:pt idx="2">
                  <c:v>8.4063295699589091E-2</c:v>
                </c:pt>
                <c:pt idx="3">
                  <c:v>9.2541213769868444E-2</c:v>
                </c:pt>
                <c:pt idx="4">
                  <c:v>8.4139182392876197E-2</c:v>
                </c:pt>
                <c:pt idx="5">
                  <c:v>6.9603768998367843E-2</c:v>
                </c:pt>
                <c:pt idx="6">
                  <c:v>6.0835826726212142E-2</c:v>
                </c:pt>
                <c:pt idx="7">
                  <c:v>5.1190448337115821E-2</c:v>
                </c:pt>
                <c:pt idx="8">
                  <c:v>4.9521456325919151E-2</c:v>
                </c:pt>
                <c:pt idx="9">
                  <c:v>4.5213033301262258E-2</c:v>
                </c:pt>
                <c:pt idx="10">
                  <c:v>3.430964265815005E-2</c:v>
                </c:pt>
                <c:pt idx="11">
                  <c:v>3.9016957932747245E-2</c:v>
                </c:pt>
                <c:pt idx="12">
                  <c:v>3.1228237219715061E-2</c:v>
                </c:pt>
                <c:pt idx="13">
                  <c:v>4.1164495622525575E-2</c:v>
                </c:pt>
                <c:pt idx="14">
                  <c:v>3.107511549649233E-2</c:v>
                </c:pt>
                <c:pt idx="15">
                  <c:v>2.1760678952844125E-2</c:v>
                </c:pt>
                <c:pt idx="16">
                  <c:v>2.141382094836549E-2</c:v>
                </c:pt>
                <c:pt idx="17">
                  <c:v>3.8395502380423656E-2</c:v>
                </c:pt>
                <c:pt idx="18">
                  <c:v>2.3823346676037114E-2</c:v>
                </c:pt>
                <c:pt idx="19">
                  <c:v>1.9821008007536504E-2</c:v>
                </c:pt>
                <c:pt idx="20">
                  <c:v>1.8794330853809688E-2</c:v>
                </c:pt>
                <c:pt idx="21">
                  <c:v>2.7581955129064251E-2</c:v>
                </c:pt>
                <c:pt idx="22">
                  <c:v>2.2210173692465581E-2</c:v>
                </c:pt>
                <c:pt idx="23">
                  <c:v>1.7845843058569809E-2</c:v>
                </c:pt>
                <c:pt idx="24">
                  <c:v>1.7614498766057651E-2</c:v>
                </c:pt>
                <c:pt idx="25">
                  <c:v>1.0173966417502584E-2</c:v>
                </c:pt>
                <c:pt idx="26">
                  <c:v>1.7328083100705192E-2</c:v>
                </c:pt>
                <c:pt idx="27">
                  <c:v>1.3800277260634505E-2</c:v>
                </c:pt>
                <c:pt idx="28">
                  <c:v>1.3362239543006591E-2</c:v>
                </c:pt>
                <c:pt idx="29">
                  <c:v>1.2300759629721807E-2</c:v>
                </c:pt>
                <c:pt idx="30">
                  <c:v>1.1216595060432667E-2</c:v>
                </c:pt>
                <c:pt idx="31">
                  <c:v>1.3990242275134481E-2</c:v>
                </c:pt>
                <c:pt idx="32">
                  <c:v>9.5564160090152919E-3</c:v>
                </c:pt>
                <c:pt idx="33">
                  <c:v>7.4148193270330599E-3</c:v>
                </c:pt>
                <c:pt idx="34">
                  <c:v>9.6920255959286016E-3</c:v>
                </c:pt>
                <c:pt idx="35">
                  <c:v>6.7453432509347851E-3</c:v>
                </c:pt>
                <c:pt idx="36">
                  <c:v>7.1646904004289066E-3</c:v>
                </c:pt>
                <c:pt idx="37">
                  <c:v>7.6793888102216221E-3</c:v>
                </c:pt>
                <c:pt idx="38">
                  <c:v>6.478439030812356E-3</c:v>
                </c:pt>
                <c:pt idx="39">
                  <c:v>7.6724143546716521E-3</c:v>
                </c:pt>
                <c:pt idx="40">
                  <c:v>5.7140999276593316E-3</c:v>
                </c:pt>
                <c:pt idx="41">
                  <c:v>4.1761179733591563E-3</c:v>
                </c:pt>
                <c:pt idx="42">
                  <c:v>6.0213134136697126E-3</c:v>
                </c:pt>
                <c:pt idx="43">
                  <c:v>5.724089276552078E-3</c:v>
                </c:pt>
                <c:pt idx="44">
                  <c:v>4.574270693742913E-3</c:v>
                </c:pt>
                <c:pt idx="45">
                  <c:v>4.2170443323457972E-3</c:v>
                </c:pt>
                <c:pt idx="46">
                  <c:v>6.1943339018381656E-3</c:v>
                </c:pt>
                <c:pt idx="47">
                  <c:v>3.4086640791285839E-3</c:v>
                </c:pt>
                <c:pt idx="48">
                  <c:v>3.9485903921963389E-3</c:v>
                </c:pt>
                <c:pt idx="49">
                  <c:v>3.439358675976209E-3</c:v>
                </c:pt>
                <c:pt idx="50">
                  <c:v>3.8373809204347246E-3</c:v>
                </c:pt>
              </c:numCache>
            </c:numRef>
          </c:val>
          <c:smooth val="0"/>
        </c:ser>
        <c:ser>
          <c:idx val="2"/>
          <c:order val="2"/>
          <c:tx>
            <c:strRef>
              <c:f>'Figure 13-4'!$F$2</c:f>
              <c:strCache>
                <c:ptCount val="1"/>
                <c:pt idx="0">
                  <c:v>2010</c:v>
                </c:pt>
              </c:strCache>
            </c:strRef>
          </c:tx>
          <c:marker>
            <c:symbol val="none"/>
          </c:marker>
          <c:dPt>
            <c:idx val="15"/>
            <c:bubble3D val="0"/>
          </c:dPt>
          <c:cat>
            <c:strRef>
              <c:f>'Figure 13-4'!$C$3:$C$53</c:f>
              <c:strCache>
                <c:ptCount val="51"/>
                <c:pt idx="0">
                  <c:v>DC</c:v>
                </c:pt>
                <c:pt idx="1">
                  <c:v>NY</c:v>
                </c:pt>
                <c:pt idx="2">
                  <c:v>IL</c:v>
                </c:pt>
                <c:pt idx="3">
                  <c:v>NJ</c:v>
                </c:pt>
                <c:pt idx="4">
                  <c:v>MA</c:v>
                </c:pt>
                <c:pt idx="5">
                  <c:v>MD</c:v>
                </c:pt>
                <c:pt idx="6">
                  <c:v>HI</c:v>
                </c:pt>
                <c:pt idx="7">
                  <c:v>PA</c:v>
                </c:pt>
                <c:pt idx="8">
                  <c:v>CA</c:v>
                </c:pt>
                <c:pt idx="9">
                  <c:v>WA</c:v>
                </c:pt>
                <c:pt idx="10">
                  <c:v>VA</c:v>
                </c:pt>
                <c:pt idx="11">
                  <c:v>CT</c:v>
                </c:pt>
                <c:pt idx="12">
                  <c:v>MN</c:v>
                </c:pt>
                <c:pt idx="13">
                  <c:v>OR</c:v>
                </c:pt>
                <c:pt idx="14">
                  <c:v>CO</c:v>
                </c:pt>
                <c:pt idx="15">
                  <c:v>LA</c:v>
                </c:pt>
                <c:pt idx="16">
                  <c:v>GA</c:v>
                </c:pt>
                <c:pt idx="17">
                  <c:v>NV</c:v>
                </c:pt>
                <c:pt idx="18">
                  <c:v>RI</c:v>
                </c:pt>
                <c:pt idx="19">
                  <c:v>OH</c:v>
                </c:pt>
                <c:pt idx="20">
                  <c:v>WI</c:v>
                </c:pt>
                <c:pt idx="21">
                  <c:v>DE</c:v>
                </c:pt>
                <c:pt idx="22">
                  <c:v>UT</c:v>
                </c:pt>
                <c:pt idx="23">
                  <c:v>TX</c:v>
                </c:pt>
                <c:pt idx="24">
                  <c:v>AZ</c:v>
                </c:pt>
                <c:pt idx="25">
                  <c:v>ID</c:v>
                </c:pt>
                <c:pt idx="26">
                  <c:v>FL</c:v>
                </c:pt>
                <c:pt idx="27">
                  <c:v>MO</c:v>
                </c:pt>
                <c:pt idx="28">
                  <c:v>AK</c:v>
                </c:pt>
                <c:pt idx="29">
                  <c:v>MI</c:v>
                </c:pt>
                <c:pt idx="30">
                  <c:v>KY</c:v>
                </c:pt>
                <c:pt idx="31">
                  <c:v>WY</c:v>
                </c:pt>
                <c:pt idx="32">
                  <c:v>IN</c:v>
                </c:pt>
                <c:pt idx="33">
                  <c:v>TN</c:v>
                </c:pt>
                <c:pt idx="34">
                  <c:v>IA</c:v>
                </c:pt>
                <c:pt idx="35">
                  <c:v>NE</c:v>
                </c:pt>
                <c:pt idx="36">
                  <c:v>WV</c:v>
                </c:pt>
                <c:pt idx="37">
                  <c:v>NM</c:v>
                </c:pt>
                <c:pt idx="38">
                  <c:v>SC</c:v>
                </c:pt>
                <c:pt idx="39">
                  <c:v>NC</c:v>
                </c:pt>
                <c:pt idx="40">
                  <c:v>ME</c:v>
                </c:pt>
                <c:pt idx="41">
                  <c:v>AL</c:v>
                </c:pt>
                <c:pt idx="42">
                  <c:v>NH</c:v>
                </c:pt>
                <c:pt idx="43">
                  <c:v>VT</c:v>
                </c:pt>
                <c:pt idx="44">
                  <c:v>MS</c:v>
                </c:pt>
                <c:pt idx="45">
                  <c:v>KS</c:v>
                </c:pt>
                <c:pt idx="46">
                  <c:v>MT</c:v>
                </c:pt>
                <c:pt idx="47">
                  <c:v>ND</c:v>
                </c:pt>
                <c:pt idx="48">
                  <c:v>OK</c:v>
                </c:pt>
                <c:pt idx="49">
                  <c:v>AR</c:v>
                </c:pt>
                <c:pt idx="50">
                  <c:v>SD</c:v>
                </c:pt>
              </c:strCache>
            </c:strRef>
          </c:cat>
          <c:val>
            <c:numRef>
              <c:f>'Figure 13-4'!$F$3:$F$53</c:f>
              <c:numCache>
                <c:formatCode>0.00%</c:formatCode>
                <c:ptCount val="51"/>
                <c:pt idx="0">
                  <c:v>0.3830181620871066</c:v>
                </c:pt>
                <c:pt idx="1">
                  <c:v>0.2656365098241239</c:v>
                </c:pt>
                <c:pt idx="2">
                  <c:v>8.5359072577895573E-2</c:v>
                </c:pt>
                <c:pt idx="3">
                  <c:v>0.1063716644780914</c:v>
                </c:pt>
                <c:pt idx="4">
                  <c:v>8.9803226733799854E-2</c:v>
                </c:pt>
                <c:pt idx="5">
                  <c:v>8.6195454548646633E-2</c:v>
                </c:pt>
                <c:pt idx="6">
                  <c:v>6.5669143991662807E-2</c:v>
                </c:pt>
                <c:pt idx="7">
                  <c:v>5.4151247330319452E-2</c:v>
                </c:pt>
                <c:pt idx="8">
                  <c:v>5.1221761802848043E-2</c:v>
                </c:pt>
                <c:pt idx="9">
                  <c:v>5.2783276674004967E-2</c:v>
                </c:pt>
                <c:pt idx="10">
                  <c:v>4.3780388420506827E-2</c:v>
                </c:pt>
                <c:pt idx="11">
                  <c:v>4.4736586285691535E-2</c:v>
                </c:pt>
                <c:pt idx="12">
                  <c:v>3.4700455925560585E-2</c:v>
                </c:pt>
                <c:pt idx="13">
                  <c:v>4.2197652037026585E-2</c:v>
                </c:pt>
                <c:pt idx="14">
                  <c:v>2.9598838928512887E-2</c:v>
                </c:pt>
                <c:pt idx="15">
                  <c:v>1.4212976237178977E-2</c:v>
                </c:pt>
                <c:pt idx="16">
                  <c:v>2.2705550040504865E-2</c:v>
                </c:pt>
                <c:pt idx="17">
                  <c:v>3.2848647922794905E-2</c:v>
                </c:pt>
                <c:pt idx="18">
                  <c:v>2.7929864913289498E-2</c:v>
                </c:pt>
                <c:pt idx="19">
                  <c:v>1.6678926909886226E-2</c:v>
                </c:pt>
                <c:pt idx="20">
                  <c:v>1.6673060230269814E-2</c:v>
                </c:pt>
                <c:pt idx="21">
                  <c:v>2.9979408183267168E-2</c:v>
                </c:pt>
                <c:pt idx="22">
                  <c:v>2.1286425017768302E-2</c:v>
                </c:pt>
                <c:pt idx="23">
                  <c:v>1.5125772959082965E-2</c:v>
                </c:pt>
                <c:pt idx="24">
                  <c:v>1.7861127246943845E-2</c:v>
                </c:pt>
                <c:pt idx="25">
                  <c:v>8.0520442101114816E-3</c:v>
                </c:pt>
                <c:pt idx="26">
                  <c:v>2.0425312818817758E-2</c:v>
                </c:pt>
                <c:pt idx="27">
                  <c:v>1.5563773895558439E-2</c:v>
                </c:pt>
                <c:pt idx="28">
                  <c:v>1.1583348863212821E-2</c:v>
                </c:pt>
                <c:pt idx="29">
                  <c:v>1.2622970557774746E-2</c:v>
                </c:pt>
                <c:pt idx="30">
                  <c:v>1.082635522134307E-2</c:v>
                </c:pt>
                <c:pt idx="31">
                  <c:v>1.698390507939922E-2</c:v>
                </c:pt>
                <c:pt idx="32">
                  <c:v>9.733214396426831E-3</c:v>
                </c:pt>
                <c:pt idx="33">
                  <c:v>7.050739092763306E-3</c:v>
                </c:pt>
                <c:pt idx="34">
                  <c:v>1.0998840593114245E-2</c:v>
                </c:pt>
                <c:pt idx="35">
                  <c:v>5.7510622480043848E-3</c:v>
                </c:pt>
                <c:pt idx="36">
                  <c:v>7.1179415006638281E-3</c:v>
                </c:pt>
                <c:pt idx="37">
                  <c:v>1.159729077962933E-2</c:v>
                </c:pt>
                <c:pt idx="38">
                  <c:v>4.9693043692509856E-3</c:v>
                </c:pt>
                <c:pt idx="39">
                  <c:v>1.0330957675091514E-2</c:v>
                </c:pt>
                <c:pt idx="40">
                  <c:v>4.2241088102385645E-3</c:v>
                </c:pt>
                <c:pt idx="41">
                  <c:v>4.0373630281042476E-3</c:v>
                </c:pt>
                <c:pt idx="42">
                  <c:v>9.0261360946568281E-3</c:v>
                </c:pt>
                <c:pt idx="43">
                  <c:v>1.3267061625692054E-2</c:v>
                </c:pt>
                <c:pt idx="44">
                  <c:v>4.3836746742020871E-3</c:v>
                </c:pt>
                <c:pt idx="45">
                  <c:v>5.2232885966293678E-3</c:v>
                </c:pt>
                <c:pt idx="46">
                  <c:v>8.3843584748121338E-3</c:v>
                </c:pt>
                <c:pt idx="47">
                  <c:v>6.6310380381465334E-3</c:v>
                </c:pt>
                <c:pt idx="48">
                  <c:v>5.2069033499559138E-3</c:v>
                </c:pt>
                <c:pt idx="49">
                  <c:v>4.8369941140388659E-3</c:v>
                </c:pt>
                <c:pt idx="50">
                  <c:v>5.2270159931825837E-3</c:v>
                </c:pt>
              </c:numCache>
            </c:numRef>
          </c:val>
          <c:smooth val="0"/>
        </c:ser>
        <c:dLbls>
          <c:showLegendKey val="0"/>
          <c:showVal val="0"/>
          <c:showCatName val="0"/>
          <c:showSerName val="0"/>
          <c:showPercent val="0"/>
          <c:showBubbleSize val="0"/>
        </c:dLbls>
        <c:marker val="1"/>
        <c:smooth val="0"/>
        <c:axId val="82139776"/>
        <c:axId val="82145664"/>
      </c:lineChart>
      <c:catAx>
        <c:axId val="82139776"/>
        <c:scaling>
          <c:orientation val="minMax"/>
        </c:scaling>
        <c:delete val="0"/>
        <c:axPos val="b"/>
        <c:numFmt formatCode="General" sourceLinked="1"/>
        <c:majorTickMark val="none"/>
        <c:minorTickMark val="none"/>
        <c:tickLblPos val="nextTo"/>
        <c:txPr>
          <a:bodyPr rot="-5400000" vert="horz"/>
          <a:lstStyle/>
          <a:p>
            <a:pPr>
              <a:defRPr sz="800" baseline="0"/>
            </a:pPr>
            <a:endParaRPr lang="en-US"/>
          </a:p>
        </c:txPr>
        <c:crossAx val="82145664"/>
        <c:crosses val="autoZero"/>
        <c:auto val="1"/>
        <c:lblAlgn val="ctr"/>
        <c:lblOffset val="100"/>
        <c:noMultiLvlLbl val="0"/>
      </c:catAx>
      <c:valAx>
        <c:axId val="82145664"/>
        <c:scaling>
          <c:orientation val="minMax"/>
          <c:max val="0.4"/>
        </c:scaling>
        <c:delete val="0"/>
        <c:axPos val="l"/>
        <c:majorGridlines/>
        <c:title>
          <c:tx>
            <c:rich>
              <a:bodyPr/>
              <a:lstStyle/>
              <a:p>
                <a:pPr>
                  <a:defRPr/>
                </a:pPr>
                <a:r>
                  <a:rPr lang="en-US"/>
                  <a:t>Public Transit Share</a:t>
                </a:r>
              </a:p>
            </c:rich>
          </c:tx>
          <c:layout>
            <c:manualLayout>
              <c:xMode val="edge"/>
              <c:yMode val="edge"/>
              <c:x val="2.3672085119986652E-3"/>
              <c:y val="0.33459547903861198"/>
            </c:manualLayout>
          </c:layout>
          <c:overlay val="0"/>
        </c:title>
        <c:numFmt formatCode="0%" sourceLinked="0"/>
        <c:majorTickMark val="none"/>
        <c:minorTickMark val="none"/>
        <c:tickLblPos val="nextTo"/>
        <c:crossAx val="82139776"/>
        <c:crosses val="autoZero"/>
        <c:crossBetween val="between"/>
      </c:valAx>
    </c:plotArea>
    <c:legend>
      <c:legendPos val="t"/>
      <c:layout>
        <c:manualLayout>
          <c:xMode val="edge"/>
          <c:yMode val="edge"/>
          <c:x val="0.53256700748504315"/>
          <c:y val="0.19345807345807348"/>
          <c:w val="0.30243437883862528"/>
          <c:h val="7.1797709278024244E-2"/>
        </c:manualLayout>
      </c:layout>
      <c:overlay val="0"/>
      <c:spPr>
        <a:solidFill>
          <a:schemeClr val="bg1"/>
        </a:solidFill>
        <a:ln>
          <a:solidFill>
            <a:schemeClr val="tx1"/>
          </a:solidFill>
        </a:ln>
      </c:sp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03076387105158E-2"/>
          <c:y val="5.1400554097404488E-2"/>
          <c:w val="0.91770469636177354"/>
          <c:h val="0.55972477398658504"/>
        </c:manualLayout>
      </c:layout>
      <c:lineChart>
        <c:grouping val="standard"/>
        <c:varyColors val="0"/>
        <c:ser>
          <c:idx val="0"/>
          <c:order val="0"/>
          <c:tx>
            <c:strRef>
              <c:f>'Figure 13-5'!$B$2</c:f>
              <c:strCache>
                <c:ptCount val="1"/>
                <c:pt idx="0">
                  <c:v>1990</c:v>
                </c:pt>
              </c:strCache>
            </c:strRef>
          </c:tx>
          <c:marker>
            <c:symbol val="none"/>
          </c:marker>
          <c:cat>
            <c:strRef>
              <c:f>'Figure 13-5'!$A$3:$A$50</c:f>
              <c:strCache>
                <c:ptCount val="48"/>
                <c:pt idx="0">
                  <c:v>New York</c:v>
                </c:pt>
                <c:pt idx="1">
                  <c:v>Chicago</c:v>
                </c:pt>
                <c:pt idx="2">
                  <c:v>Washington, DC</c:v>
                </c:pt>
                <c:pt idx="3">
                  <c:v>Philadelphia</c:v>
                </c:pt>
                <c:pt idx="4">
                  <c:v>San Francisco</c:v>
                </c:pt>
                <c:pt idx="5">
                  <c:v>Boston</c:v>
                </c:pt>
                <c:pt idx="6">
                  <c:v>Pittsburgh</c:v>
                </c:pt>
                <c:pt idx="7">
                  <c:v>New Orleans</c:v>
                </c:pt>
                <c:pt idx="8">
                  <c:v>Seattle</c:v>
                </c:pt>
                <c:pt idx="9">
                  <c:v>Minneapolis</c:v>
                </c:pt>
                <c:pt idx="10">
                  <c:v>Milwaukee</c:v>
                </c:pt>
                <c:pt idx="11">
                  <c:v>Portland</c:v>
                </c:pt>
                <c:pt idx="12">
                  <c:v>Los Angeles</c:v>
                </c:pt>
                <c:pt idx="13">
                  <c:v>Buffalo</c:v>
                </c:pt>
                <c:pt idx="14">
                  <c:v>Atlanta</c:v>
                </c:pt>
                <c:pt idx="15">
                  <c:v>Cleveland</c:v>
                </c:pt>
                <c:pt idx="16">
                  <c:v>Miami</c:v>
                </c:pt>
                <c:pt idx="17">
                  <c:v>Denver</c:v>
                </c:pt>
                <c:pt idx="18">
                  <c:v>Houston</c:v>
                </c:pt>
                <c:pt idx="19">
                  <c:v>San Antonio</c:v>
                </c:pt>
                <c:pt idx="20">
                  <c:v>Hartford</c:v>
                </c:pt>
                <c:pt idx="21">
                  <c:v>Cincinnati</c:v>
                </c:pt>
                <c:pt idx="22">
                  <c:v>San Diego</c:v>
                </c:pt>
                <c:pt idx="23">
                  <c:v>Louisville</c:v>
                </c:pt>
                <c:pt idx="24">
                  <c:v>Austin</c:v>
                </c:pt>
                <c:pt idx="25">
                  <c:v>Rochester</c:v>
                </c:pt>
                <c:pt idx="26">
                  <c:v>Salt Lake City</c:v>
                </c:pt>
                <c:pt idx="27">
                  <c:v>St. Louis</c:v>
                </c:pt>
                <c:pt idx="28">
                  <c:v>Columbus</c:v>
                </c:pt>
                <c:pt idx="29">
                  <c:v>Memphis</c:v>
                </c:pt>
                <c:pt idx="30">
                  <c:v>Providence</c:v>
                </c:pt>
                <c:pt idx="31">
                  <c:v>Sacramento</c:v>
                </c:pt>
                <c:pt idx="32">
                  <c:v>Dallas</c:v>
                </c:pt>
                <c:pt idx="33">
                  <c:v>Detroit</c:v>
                </c:pt>
                <c:pt idx="34">
                  <c:v>Norfolk</c:v>
                </c:pt>
                <c:pt idx="35">
                  <c:v>Kansas City</c:v>
                </c:pt>
                <c:pt idx="36">
                  <c:v>Jacksonville</c:v>
                </c:pt>
                <c:pt idx="37">
                  <c:v>Phoenix</c:v>
                </c:pt>
                <c:pt idx="38">
                  <c:v>Las Vegas</c:v>
                </c:pt>
                <c:pt idx="39">
                  <c:v>Indianapolis</c:v>
                </c:pt>
                <c:pt idx="40">
                  <c:v>Charlotte</c:v>
                </c:pt>
                <c:pt idx="41">
                  <c:v>Raleigh</c:v>
                </c:pt>
                <c:pt idx="42">
                  <c:v>Nashville</c:v>
                </c:pt>
                <c:pt idx="43">
                  <c:v>Orlando</c:v>
                </c:pt>
                <c:pt idx="44">
                  <c:v>Tampa</c:v>
                </c:pt>
                <c:pt idx="45">
                  <c:v>Greensboro</c:v>
                </c:pt>
                <c:pt idx="46">
                  <c:v>Grand Rapids</c:v>
                </c:pt>
                <c:pt idx="47">
                  <c:v>Oklahoma City</c:v>
                </c:pt>
              </c:strCache>
            </c:strRef>
          </c:cat>
          <c:val>
            <c:numRef>
              <c:f>'Figure 13-5'!$B$3:$B$50</c:f>
              <c:numCache>
                <c:formatCode>0.00</c:formatCode>
                <c:ptCount val="48"/>
                <c:pt idx="0">
                  <c:v>23.877518595711894</c:v>
                </c:pt>
                <c:pt idx="1">
                  <c:v>13.140852485598355</c:v>
                </c:pt>
                <c:pt idx="2">
                  <c:v>10.688921418273797</c:v>
                </c:pt>
                <c:pt idx="3">
                  <c:v>10.068552503949427</c:v>
                </c:pt>
                <c:pt idx="4">
                  <c:v>9.084416462839517</c:v>
                </c:pt>
                <c:pt idx="5">
                  <c:v>8.3253182922256812</c:v>
                </c:pt>
                <c:pt idx="6">
                  <c:v>7.3689351207481746</c:v>
                </c:pt>
                <c:pt idx="7">
                  <c:v>6.6942262228299203</c:v>
                </c:pt>
                <c:pt idx="8">
                  <c:v>5.6469347230908946</c:v>
                </c:pt>
                <c:pt idx="9">
                  <c:v>5.0775693283075434</c:v>
                </c:pt>
                <c:pt idx="10">
                  <c:v>4.8179752365571353</c:v>
                </c:pt>
                <c:pt idx="11">
                  <c:v>4.707243064724592</c:v>
                </c:pt>
                <c:pt idx="12">
                  <c:v>4.5152160149377822</c:v>
                </c:pt>
                <c:pt idx="13">
                  <c:v>4.449636806609405</c:v>
                </c:pt>
                <c:pt idx="14">
                  <c:v>4.4173232020780997</c:v>
                </c:pt>
                <c:pt idx="15">
                  <c:v>4.3705131925010061</c:v>
                </c:pt>
                <c:pt idx="16">
                  <c:v>4.2147979283035868</c:v>
                </c:pt>
                <c:pt idx="17">
                  <c:v>3.9529744937658675</c:v>
                </c:pt>
                <c:pt idx="18">
                  <c:v>3.6509219045701973</c:v>
                </c:pt>
                <c:pt idx="19">
                  <c:v>3.5588535751881065</c:v>
                </c:pt>
                <c:pt idx="20">
                  <c:v>3.4563279589047742</c:v>
                </c:pt>
                <c:pt idx="21">
                  <c:v>3.443565822597364</c:v>
                </c:pt>
                <c:pt idx="22">
                  <c:v>3.2001404368822364</c:v>
                </c:pt>
                <c:pt idx="23">
                  <c:v>3.1718115380881531</c:v>
                </c:pt>
                <c:pt idx="24">
                  <c:v>3.0270433179937171</c:v>
                </c:pt>
                <c:pt idx="25">
                  <c:v>2.9876425501193764</c:v>
                </c:pt>
                <c:pt idx="26">
                  <c:v>2.9509448447650719</c:v>
                </c:pt>
                <c:pt idx="27">
                  <c:v>2.7821063563926267</c:v>
                </c:pt>
                <c:pt idx="28">
                  <c:v>2.7102318832710415</c:v>
                </c:pt>
                <c:pt idx="29">
                  <c:v>2.6909673001347771</c:v>
                </c:pt>
                <c:pt idx="30">
                  <c:v>2.5127941546243844</c:v>
                </c:pt>
                <c:pt idx="31">
                  <c:v>2.3544161703926698</c:v>
                </c:pt>
                <c:pt idx="32">
                  <c:v>2.1946155755647325</c:v>
                </c:pt>
                <c:pt idx="33">
                  <c:v>2.1587039494217359</c:v>
                </c:pt>
                <c:pt idx="34">
                  <c:v>2.0395622078264366</c:v>
                </c:pt>
                <c:pt idx="35">
                  <c:v>2.0210011507479861</c:v>
                </c:pt>
                <c:pt idx="36">
                  <c:v>1.9712446100540233</c:v>
                </c:pt>
                <c:pt idx="37">
                  <c:v>1.9517054256831694</c:v>
                </c:pt>
                <c:pt idx="38">
                  <c:v>1.8467640165855417</c:v>
                </c:pt>
                <c:pt idx="39">
                  <c:v>1.8239930191052214</c:v>
                </c:pt>
                <c:pt idx="40">
                  <c:v>1.7023886677159523</c:v>
                </c:pt>
                <c:pt idx="41">
                  <c:v>1.6372130110332037</c:v>
                </c:pt>
                <c:pt idx="42">
                  <c:v>1.6059566244449959</c:v>
                </c:pt>
                <c:pt idx="43">
                  <c:v>1.3348372836443776</c:v>
                </c:pt>
                <c:pt idx="44">
                  <c:v>1.3261019054105614</c:v>
                </c:pt>
                <c:pt idx="45">
                  <c:v>0.95198291918411848</c:v>
                </c:pt>
                <c:pt idx="46">
                  <c:v>0.94883182430782309</c:v>
                </c:pt>
                <c:pt idx="47">
                  <c:v>0.5471849854039571</c:v>
                </c:pt>
              </c:numCache>
            </c:numRef>
          </c:val>
          <c:smooth val="0"/>
        </c:ser>
        <c:ser>
          <c:idx val="1"/>
          <c:order val="1"/>
          <c:tx>
            <c:strRef>
              <c:f>'Figure 13-5'!$C$2</c:f>
              <c:strCache>
                <c:ptCount val="1"/>
                <c:pt idx="0">
                  <c:v>2000</c:v>
                </c:pt>
              </c:strCache>
            </c:strRef>
          </c:tx>
          <c:marker>
            <c:symbol val="none"/>
          </c:marker>
          <c:cat>
            <c:strRef>
              <c:f>'Figure 13-5'!$A$3:$A$50</c:f>
              <c:strCache>
                <c:ptCount val="48"/>
                <c:pt idx="0">
                  <c:v>New York</c:v>
                </c:pt>
                <c:pt idx="1">
                  <c:v>Chicago</c:v>
                </c:pt>
                <c:pt idx="2">
                  <c:v>Washington, DC</c:v>
                </c:pt>
                <c:pt idx="3">
                  <c:v>Philadelphia</c:v>
                </c:pt>
                <c:pt idx="4">
                  <c:v>San Francisco</c:v>
                </c:pt>
                <c:pt idx="5">
                  <c:v>Boston</c:v>
                </c:pt>
                <c:pt idx="6">
                  <c:v>Pittsburgh</c:v>
                </c:pt>
                <c:pt idx="7">
                  <c:v>New Orleans</c:v>
                </c:pt>
                <c:pt idx="8">
                  <c:v>Seattle</c:v>
                </c:pt>
                <c:pt idx="9">
                  <c:v>Minneapolis</c:v>
                </c:pt>
                <c:pt idx="10">
                  <c:v>Milwaukee</c:v>
                </c:pt>
                <c:pt idx="11">
                  <c:v>Portland</c:v>
                </c:pt>
                <c:pt idx="12">
                  <c:v>Los Angeles</c:v>
                </c:pt>
                <c:pt idx="13">
                  <c:v>Buffalo</c:v>
                </c:pt>
                <c:pt idx="14">
                  <c:v>Atlanta</c:v>
                </c:pt>
                <c:pt idx="15">
                  <c:v>Cleveland</c:v>
                </c:pt>
                <c:pt idx="16">
                  <c:v>Miami</c:v>
                </c:pt>
                <c:pt idx="17">
                  <c:v>Denver</c:v>
                </c:pt>
                <c:pt idx="18">
                  <c:v>Houston</c:v>
                </c:pt>
                <c:pt idx="19">
                  <c:v>San Antonio</c:v>
                </c:pt>
                <c:pt idx="20">
                  <c:v>Hartford</c:v>
                </c:pt>
                <c:pt idx="21">
                  <c:v>Cincinnati</c:v>
                </c:pt>
                <c:pt idx="22">
                  <c:v>San Diego</c:v>
                </c:pt>
                <c:pt idx="23">
                  <c:v>Louisville</c:v>
                </c:pt>
                <c:pt idx="24">
                  <c:v>Austin</c:v>
                </c:pt>
                <c:pt idx="25">
                  <c:v>Rochester</c:v>
                </c:pt>
                <c:pt idx="26">
                  <c:v>Salt Lake City</c:v>
                </c:pt>
                <c:pt idx="27">
                  <c:v>St. Louis</c:v>
                </c:pt>
                <c:pt idx="28">
                  <c:v>Columbus</c:v>
                </c:pt>
                <c:pt idx="29">
                  <c:v>Memphis</c:v>
                </c:pt>
                <c:pt idx="30">
                  <c:v>Providence</c:v>
                </c:pt>
                <c:pt idx="31">
                  <c:v>Sacramento</c:v>
                </c:pt>
                <c:pt idx="32">
                  <c:v>Dallas</c:v>
                </c:pt>
                <c:pt idx="33">
                  <c:v>Detroit</c:v>
                </c:pt>
                <c:pt idx="34">
                  <c:v>Norfolk</c:v>
                </c:pt>
                <c:pt idx="35">
                  <c:v>Kansas City</c:v>
                </c:pt>
                <c:pt idx="36">
                  <c:v>Jacksonville</c:v>
                </c:pt>
                <c:pt idx="37">
                  <c:v>Phoenix</c:v>
                </c:pt>
                <c:pt idx="38">
                  <c:v>Las Vegas</c:v>
                </c:pt>
                <c:pt idx="39">
                  <c:v>Indianapolis</c:v>
                </c:pt>
                <c:pt idx="40">
                  <c:v>Charlotte</c:v>
                </c:pt>
                <c:pt idx="41">
                  <c:v>Raleigh</c:v>
                </c:pt>
                <c:pt idx="42">
                  <c:v>Nashville</c:v>
                </c:pt>
                <c:pt idx="43">
                  <c:v>Orlando</c:v>
                </c:pt>
                <c:pt idx="44">
                  <c:v>Tampa</c:v>
                </c:pt>
                <c:pt idx="45">
                  <c:v>Greensboro</c:v>
                </c:pt>
                <c:pt idx="46">
                  <c:v>Grand Rapids</c:v>
                </c:pt>
                <c:pt idx="47">
                  <c:v>Oklahoma City</c:v>
                </c:pt>
              </c:strCache>
            </c:strRef>
          </c:cat>
          <c:val>
            <c:numRef>
              <c:f>'Figure 13-5'!$C$3:$C$50</c:f>
              <c:numCache>
                <c:formatCode>0.00</c:formatCode>
                <c:ptCount val="48"/>
                <c:pt idx="0">
                  <c:v>23.96502582083604</c:v>
                </c:pt>
                <c:pt idx="1">
                  <c:v>11.185062117897409</c:v>
                </c:pt>
                <c:pt idx="2">
                  <c:v>9.1520771273741541</c:v>
                </c:pt>
                <c:pt idx="3">
                  <c:v>8.6171616516984244</c:v>
                </c:pt>
                <c:pt idx="4">
                  <c:v>9.2089901481779535</c:v>
                </c:pt>
                <c:pt idx="5">
                  <c:v>8.7161742586280653</c:v>
                </c:pt>
                <c:pt idx="6">
                  <c:v>6.0925669170400827</c:v>
                </c:pt>
                <c:pt idx="7">
                  <c:v>5.2264722846028295</c:v>
                </c:pt>
                <c:pt idx="8">
                  <c:v>6.2030464626083202</c:v>
                </c:pt>
                <c:pt idx="9">
                  <c:v>4.3832534235843434</c:v>
                </c:pt>
                <c:pt idx="10">
                  <c:v>3.904979923611791</c:v>
                </c:pt>
                <c:pt idx="11">
                  <c:v>5.6684580046021606</c:v>
                </c:pt>
                <c:pt idx="12">
                  <c:v>4.5913341161788219</c:v>
                </c:pt>
                <c:pt idx="13">
                  <c:v>3.3464014605553953</c:v>
                </c:pt>
                <c:pt idx="14">
                  <c:v>3.45034921325108</c:v>
                </c:pt>
                <c:pt idx="15">
                  <c:v>3.3238017290630584</c:v>
                </c:pt>
                <c:pt idx="16">
                  <c:v>3.752771072016829</c:v>
                </c:pt>
                <c:pt idx="17">
                  <c:v>4.2817926858713617</c:v>
                </c:pt>
                <c:pt idx="18">
                  <c:v>3.1708675076515402</c:v>
                </c:pt>
                <c:pt idx="19">
                  <c:v>2.8265956761630777</c:v>
                </c:pt>
                <c:pt idx="20">
                  <c:v>2.7629756034576016</c:v>
                </c:pt>
                <c:pt idx="21">
                  <c:v>2.832168236299121</c:v>
                </c:pt>
                <c:pt idx="22">
                  <c:v>3.2971836155822651</c:v>
                </c:pt>
                <c:pt idx="23">
                  <c:v>2.1632600883485078</c:v>
                </c:pt>
                <c:pt idx="24">
                  <c:v>2.5035211538609548</c:v>
                </c:pt>
                <c:pt idx="25">
                  <c:v>1.9188721667756679</c:v>
                </c:pt>
                <c:pt idx="26">
                  <c:v>2.9454416450906198</c:v>
                </c:pt>
                <c:pt idx="27">
                  <c:v>2.3107208926167346</c:v>
                </c:pt>
                <c:pt idx="28">
                  <c:v>2.1982923737855469</c:v>
                </c:pt>
                <c:pt idx="29">
                  <c:v>1.6491525324244636</c:v>
                </c:pt>
                <c:pt idx="30">
                  <c:v>2.3694063433776145</c:v>
                </c:pt>
                <c:pt idx="31">
                  <c:v>2.6577865445649875</c:v>
                </c:pt>
                <c:pt idx="32">
                  <c:v>1.7389684006633837</c:v>
                </c:pt>
                <c:pt idx="33">
                  <c:v>1.6871994157401315</c:v>
                </c:pt>
                <c:pt idx="34">
                  <c:v>1.735663156676543</c:v>
                </c:pt>
                <c:pt idx="35">
                  <c:v>1.2001025806290553</c:v>
                </c:pt>
                <c:pt idx="36">
                  <c:v>1.3160437961183815</c:v>
                </c:pt>
                <c:pt idx="37">
                  <c:v>1.9229641429481312</c:v>
                </c:pt>
                <c:pt idx="38">
                  <c:v>3.9600873977808932</c:v>
                </c:pt>
                <c:pt idx="39">
                  <c:v>1.2618205352149845</c:v>
                </c:pt>
                <c:pt idx="40">
                  <c:v>1.2844102609132961</c:v>
                </c:pt>
                <c:pt idx="41">
                  <c:v>1.5140693955220859</c:v>
                </c:pt>
                <c:pt idx="42">
                  <c:v>0.8798801070794452</c:v>
                </c:pt>
                <c:pt idx="43">
                  <c:v>1.5947995721424546</c:v>
                </c:pt>
                <c:pt idx="44">
                  <c:v>1.2540920356743741</c:v>
                </c:pt>
                <c:pt idx="45">
                  <c:v>0.75114594592847872</c:v>
                </c:pt>
                <c:pt idx="46">
                  <c:v>0.74634722253555019</c:v>
                </c:pt>
                <c:pt idx="47">
                  <c:v>0.48187377027934541</c:v>
                </c:pt>
              </c:numCache>
            </c:numRef>
          </c:val>
          <c:smooth val="0"/>
        </c:ser>
        <c:ser>
          <c:idx val="2"/>
          <c:order val="2"/>
          <c:tx>
            <c:strRef>
              <c:f>'Figure 13-5'!$D$2</c:f>
              <c:strCache>
                <c:ptCount val="1"/>
                <c:pt idx="0">
                  <c:v>2010</c:v>
                </c:pt>
              </c:strCache>
            </c:strRef>
          </c:tx>
          <c:marker>
            <c:symbol val="none"/>
          </c:marker>
          <c:cat>
            <c:strRef>
              <c:f>'Figure 13-5'!$A$3:$A$50</c:f>
              <c:strCache>
                <c:ptCount val="48"/>
                <c:pt idx="0">
                  <c:v>New York</c:v>
                </c:pt>
                <c:pt idx="1">
                  <c:v>Chicago</c:v>
                </c:pt>
                <c:pt idx="2">
                  <c:v>Washington, DC</c:v>
                </c:pt>
                <c:pt idx="3">
                  <c:v>Philadelphia</c:v>
                </c:pt>
                <c:pt idx="4">
                  <c:v>San Francisco</c:v>
                </c:pt>
                <c:pt idx="5">
                  <c:v>Boston</c:v>
                </c:pt>
                <c:pt idx="6">
                  <c:v>Pittsburgh</c:v>
                </c:pt>
                <c:pt idx="7">
                  <c:v>New Orleans</c:v>
                </c:pt>
                <c:pt idx="8">
                  <c:v>Seattle</c:v>
                </c:pt>
                <c:pt idx="9">
                  <c:v>Minneapolis</c:v>
                </c:pt>
                <c:pt idx="10">
                  <c:v>Milwaukee</c:v>
                </c:pt>
                <c:pt idx="11">
                  <c:v>Portland</c:v>
                </c:pt>
                <c:pt idx="12">
                  <c:v>Los Angeles</c:v>
                </c:pt>
                <c:pt idx="13">
                  <c:v>Buffalo</c:v>
                </c:pt>
                <c:pt idx="14">
                  <c:v>Atlanta</c:v>
                </c:pt>
                <c:pt idx="15">
                  <c:v>Cleveland</c:v>
                </c:pt>
                <c:pt idx="16">
                  <c:v>Miami</c:v>
                </c:pt>
                <c:pt idx="17">
                  <c:v>Denver</c:v>
                </c:pt>
                <c:pt idx="18">
                  <c:v>Houston</c:v>
                </c:pt>
                <c:pt idx="19">
                  <c:v>San Antonio</c:v>
                </c:pt>
                <c:pt idx="20">
                  <c:v>Hartford</c:v>
                </c:pt>
                <c:pt idx="21">
                  <c:v>Cincinnati</c:v>
                </c:pt>
                <c:pt idx="22">
                  <c:v>San Diego</c:v>
                </c:pt>
                <c:pt idx="23">
                  <c:v>Louisville</c:v>
                </c:pt>
                <c:pt idx="24">
                  <c:v>Austin</c:v>
                </c:pt>
                <c:pt idx="25">
                  <c:v>Rochester</c:v>
                </c:pt>
                <c:pt idx="26">
                  <c:v>Salt Lake City</c:v>
                </c:pt>
                <c:pt idx="27">
                  <c:v>St. Louis</c:v>
                </c:pt>
                <c:pt idx="28">
                  <c:v>Columbus</c:v>
                </c:pt>
                <c:pt idx="29">
                  <c:v>Memphis</c:v>
                </c:pt>
                <c:pt idx="30">
                  <c:v>Providence</c:v>
                </c:pt>
                <c:pt idx="31">
                  <c:v>Sacramento</c:v>
                </c:pt>
                <c:pt idx="32">
                  <c:v>Dallas</c:v>
                </c:pt>
                <c:pt idx="33">
                  <c:v>Detroit</c:v>
                </c:pt>
                <c:pt idx="34">
                  <c:v>Norfolk</c:v>
                </c:pt>
                <c:pt idx="35">
                  <c:v>Kansas City</c:v>
                </c:pt>
                <c:pt idx="36">
                  <c:v>Jacksonville</c:v>
                </c:pt>
                <c:pt idx="37">
                  <c:v>Phoenix</c:v>
                </c:pt>
                <c:pt idx="38">
                  <c:v>Las Vegas</c:v>
                </c:pt>
                <c:pt idx="39">
                  <c:v>Indianapolis</c:v>
                </c:pt>
                <c:pt idx="40">
                  <c:v>Charlotte</c:v>
                </c:pt>
                <c:pt idx="41">
                  <c:v>Raleigh</c:v>
                </c:pt>
                <c:pt idx="42">
                  <c:v>Nashville</c:v>
                </c:pt>
                <c:pt idx="43">
                  <c:v>Orlando</c:v>
                </c:pt>
                <c:pt idx="44">
                  <c:v>Tampa</c:v>
                </c:pt>
                <c:pt idx="45">
                  <c:v>Greensboro</c:v>
                </c:pt>
                <c:pt idx="46">
                  <c:v>Grand Rapids</c:v>
                </c:pt>
                <c:pt idx="47">
                  <c:v>Oklahoma City</c:v>
                </c:pt>
              </c:strCache>
            </c:strRef>
          </c:cat>
          <c:val>
            <c:numRef>
              <c:f>'Figure 13-5'!$D$3:$D$50</c:f>
              <c:numCache>
                <c:formatCode>0.00</c:formatCode>
                <c:ptCount val="48"/>
                <c:pt idx="0">
                  <c:v>30.517710378428482</c:v>
                </c:pt>
                <c:pt idx="1">
                  <c:v>11.170311719762269</c:v>
                </c:pt>
                <c:pt idx="2">
                  <c:v>13.978525797352562</c:v>
                </c:pt>
                <c:pt idx="3">
                  <c:v>9.5646097431826149</c:v>
                </c:pt>
                <c:pt idx="4">
                  <c:v>14.479537116953692</c:v>
                </c:pt>
                <c:pt idx="5">
                  <c:v>11.686345626064472</c:v>
                </c:pt>
                <c:pt idx="6">
                  <c:v>5.5879979506165283</c:v>
                </c:pt>
                <c:pt idx="7">
                  <c:v>3.1393895067767699</c:v>
                </c:pt>
                <c:pt idx="8">
                  <c:v>8.0855801799883409</c:v>
                </c:pt>
                <c:pt idx="9">
                  <c:v>4.7982983813886362</c:v>
                </c:pt>
                <c:pt idx="10">
                  <c:v>3.399666742117851</c:v>
                </c:pt>
                <c:pt idx="11">
                  <c:v>6.1565024624237967</c:v>
                </c:pt>
                <c:pt idx="12">
                  <c:v>6.1456275844178547</c:v>
                </c:pt>
                <c:pt idx="13">
                  <c:v>3.7889337038847524</c:v>
                </c:pt>
                <c:pt idx="14">
                  <c:v>3.3810518959414044</c:v>
                </c:pt>
                <c:pt idx="15">
                  <c:v>3.6048615944744871</c:v>
                </c:pt>
                <c:pt idx="16">
                  <c:v>3.4752946669757603</c:v>
                </c:pt>
                <c:pt idx="17">
                  <c:v>4.1156490208911585</c:v>
                </c:pt>
                <c:pt idx="18">
                  <c:v>2.333740876724808</c:v>
                </c:pt>
                <c:pt idx="19">
                  <c:v>2.0561022480658679</c:v>
                </c:pt>
                <c:pt idx="20">
                  <c:v>3.0729395755443152</c:v>
                </c:pt>
                <c:pt idx="21">
                  <c:v>2.0798436771290292</c:v>
                </c:pt>
                <c:pt idx="22">
                  <c:v>3.2587201664309133</c:v>
                </c:pt>
                <c:pt idx="23">
                  <c:v>1.86052450846744</c:v>
                </c:pt>
                <c:pt idx="24">
                  <c:v>2.2993767801645717</c:v>
                </c:pt>
                <c:pt idx="25">
                  <c:v>1.8037083697943495</c:v>
                </c:pt>
                <c:pt idx="26">
                  <c:v>2.8597935975055715</c:v>
                </c:pt>
                <c:pt idx="27">
                  <c:v>2.6308426867678314</c:v>
                </c:pt>
                <c:pt idx="28">
                  <c:v>1.6541154558101567</c:v>
                </c:pt>
                <c:pt idx="29">
                  <c:v>0.97648366744322734</c:v>
                </c:pt>
                <c:pt idx="30">
                  <c:v>2.5566118680715242</c:v>
                </c:pt>
                <c:pt idx="31">
                  <c:v>2.8610825014080463</c:v>
                </c:pt>
                <c:pt idx="32">
                  <c:v>1.3525229928908791</c:v>
                </c:pt>
                <c:pt idx="33">
                  <c:v>1.527305337730436</c:v>
                </c:pt>
                <c:pt idx="34">
                  <c:v>1.8285177447379393</c:v>
                </c:pt>
                <c:pt idx="35">
                  <c:v>1.1801070885393112</c:v>
                </c:pt>
                <c:pt idx="36">
                  <c:v>0.96320564349666926</c:v>
                </c:pt>
                <c:pt idx="37">
                  <c:v>1.9947354507770272</c:v>
                </c:pt>
                <c:pt idx="38">
                  <c:v>3.7555322854051805</c:v>
                </c:pt>
                <c:pt idx="39">
                  <c:v>0.92601212753148265</c:v>
                </c:pt>
                <c:pt idx="40">
                  <c:v>2.003624041984752</c:v>
                </c:pt>
                <c:pt idx="41">
                  <c:v>0.89359723429634275</c:v>
                </c:pt>
                <c:pt idx="42">
                  <c:v>1.020588059730499</c:v>
                </c:pt>
                <c:pt idx="43">
                  <c:v>1.6030985564957694</c:v>
                </c:pt>
                <c:pt idx="44">
                  <c:v>1.5642937223494029</c:v>
                </c:pt>
                <c:pt idx="45">
                  <c:v>1.2531501798080162</c:v>
                </c:pt>
                <c:pt idx="46">
                  <c:v>1.4925065330304716</c:v>
                </c:pt>
                <c:pt idx="47">
                  <c:v>0.47667423402130599</c:v>
                </c:pt>
              </c:numCache>
            </c:numRef>
          </c:val>
          <c:smooth val="0"/>
        </c:ser>
        <c:dLbls>
          <c:showLegendKey val="0"/>
          <c:showVal val="0"/>
          <c:showCatName val="0"/>
          <c:showSerName val="0"/>
          <c:showPercent val="0"/>
          <c:showBubbleSize val="0"/>
        </c:dLbls>
        <c:marker val="1"/>
        <c:smooth val="0"/>
        <c:axId val="82673024"/>
        <c:axId val="82687104"/>
      </c:lineChart>
      <c:catAx>
        <c:axId val="82673024"/>
        <c:scaling>
          <c:orientation val="minMax"/>
        </c:scaling>
        <c:delete val="0"/>
        <c:axPos val="b"/>
        <c:majorTickMark val="out"/>
        <c:minorTickMark val="none"/>
        <c:tickLblPos val="nextTo"/>
        <c:crossAx val="82687104"/>
        <c:crosses val="autoZero"/>
        <c:auto val="1"/>
        <c:lblAlgn val="ctr"/>
        <c:lblOffset val="100"/>
        <c:noMultiLvlLbl val="0"/>
      </c:catAx>
      <c:valAx>
        <c:axId val="82687104"/>
        <c:scaling>
          <c:orientation val="minMax"/>
        </c:scaling>
        <c:delete val="0"/>
        <c:axPos val="l"/>
        <c:majorGridlines/>
        <c:title>
          <c:tx>
            <c:rich>
              <a:bodyPr rot="-5400000" vert="horz"/>
              <a:lstStyle/>
              <a:p>
                <a:pPr>
                  <a:defRPr/>
                </a:pPr>
                <a:r>
                  <a:rPr lang="en-US"/>
                  <a:t>Public Transit Mode Share</a:t>
                </a:r>
              </a:p>
            </c:rich>
          </c:tx>
          <c:layout>
            <c:manualLayout>
              <c:xMode val="edge"/>
              <c:yMode val="edge"/>
              <c:x val="3.2948637325846101E-4"/>
              <c:y val="6.5591644794400703E-2"/>
            </c:manualLayout>
          </c:layout>
          <c:overlay val="0"/>
        </c:title>
        <c:numFmt formatCode="#,##0" sourceLinked="0"/>
        <c:majorTickMark val="out"/>
        <c:minorTickMark val="none"/>
        <c:tickLblPos val="nextTo"/>
        <c:crossAx val="82673024"/>
        <c:crosses val="autoZero"/>
        <c:crossBetween val="between"/>
      </c:valAx>
    </c:plotArea>
    <c:legend>
      <c:legendPos val="r"/>
      <c:layout>
        <c:manualLayout>
          <c:xMode val="edge"/>
          <c:yMode val="edge"/>
          <c:x val="0.41904041522368757"/>
          <c:y val="5.4979585885097694E-2"/>
          <c:w val="9.340832395950506E-2"/>
          <c:h val="0.28355898221055703"/>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'[2]Figure 12-12'!$A$4</c:f>
              <c:strCache>
                <c:ptCount val="1"/>
                <c:pt idx="0">
                  <c:v>5,000+</c:v>
                </c:pt>
              </c:strCache>
            </c:strRef>
          </c:tx>
          <c:invertIfNegative val="0"/>
          <c:cat>
            <c:strRef>
              <c:f>'[2]Figure 12-12'!$H$2:$J$2</c:f>
              <c:strCache>
                <c:ptCount val="3"/>
                <c:pt idx="0">
                  <c:v>Carpool</c:v>
                </c:pt>
                <c:pt idx="1">
                  <c:v>Transit</c:v>
                </c:pt>
                <c:pt idx="2">
                  <c:v>Work at home</c:v>
                </c:pt>
              </c:strCache>
            </c:strRef>
          </c:cat>
          <c:val>
            <c:numRef>
              <c:f>'[2]Figure 12-12'!$H$4:$J$4</c:f>
              <c:numCache>
                <c:formatCode>General</c:formatCode>
                <c:ptCount val="3"/>
                <c:pt idx="0">
                  <c:v>9.3611760989109261</c:v>
                </c:pt>
                <c:pt idx="1">
                  <c:v>10.961952594037964</c:v>
                </c:pt>
                <c:pt idx="2">
                  <c:v>4.4447712521578433</c:v>
                </c:pt>
              </c:numCache>
            </c:numRef>
          </c:val>
        </c:ser>
        <c:ser>
          <c:idx val="2"/>
          <c:order val="1"/>
          <c:tx>
            <c:strRef>
              <c:f>'[2]Figure 12-12'!$A$5</c:f>
              <c:strCache>
                <c:ptCount val="1"/>
                <c:pt idx="0">
                  <c:v>2,500-5,000</c:v>
                </c:pt>
              </c:strCache>
            </c:strRef>
          </c:tx>
          <c:invertIfNegative val="0"/>
          <c:cat>
            <c:strRef>
              <c:f>'[2]Figure 12-12'!$H$2:$J$2</c:f>
              <c:strCache>
                <c:ptCount val="3"/>
                <c:pt idx="0">
                  <c:v>Carpool</c:v>
                </c:pt>
                <c:pt idx="1">
                  <c:v>Transit</c:v>
                </c:pt>
                <c:pt idx="2">
                  <c:v>Work at home</c:v>
                </c:pt>
              </c:strCache>
            </c:strRef>
          </c:cat>
          <c:val>
            <c:numRef>
              <c:f>'[2]Figure 12-12'!$H$5:$J$5</c:f>
              <c:numCache>
                <c:formatCode>General</c:formatCode>
                <c:ptCount val="3"/>
                <c:pt idx="0">
                  <c:v>9.388726856706997</c:v>
                </c:pt>
                <c:pt idx="1">
                  <c:v>3.9663762536808331</c:v>
                </c:pt>
                <c:pt idx="2">
                  <c:v>5.2977729437607515</c:v>
                </c:pt>
              </c:numCache>
            </c:numRef>
          </c:val>
        </c:ser>
        <c:ser>
          <c:idx val="3"/>
          <c:order val="2"/>
          <c:tx>
            <c:strRef>
              <c:f>'[2]Figure 12-12'!$A$6</c:f>
              <c:strCache>
                <c:ptCount val="1"/>
                <c:pt idx="0">
                  <c:v>1,000-2,500</c:v>
                </c:pt>
              </c:strCache>
            </c:strRef>
          </c:tx>
          <c:invertIfNegative val="0"/>
          <c:cat>
            <c:strRef>
              <c:f>'[2]Figure 12-12'!$H$2:$J$2</c:f>
              <c:strCache>
                <c:ptCount val="3"/>
                <c:pt idx="0">
                  <c:v>Carpool</c:v>
                </c:pt>
                <c:pt idx="1">
                  <c:v>Transit</c:v>
                </c:pt>
                <c:pt idx="2">
                  <c:v>Work at home</c:v>
                </c:pt>
              </c:strCache>
            </c:strRef>
          </c:cat>
          <c:val>
            <c:numRef>
              <c:f>'[2]Figure 12-12'!$H$6:$J$6</c:f>
              <c:numCache>
                <c:formatCode>General</c:formatCode>
                <c:ptCount val="3"/>
                <c:pt idx="0">
                  <c:v>9.4411844641945457</c:v>
                </c:pt>
                <c:pt idx="1">
                  <c:v>2.1882208906849683</c:v>
                </c:pt>
                <c:pt idx="2">
                  <c:v>3.9821080678796132</c:v>
                </c:pt>
              </c:numCache>
            </c:numRef>
          </c:val>
        </c:ser>
        <c:ser>
          <c:idx val="4"/>
          <c:order val="3"/>
          <c:tx>
            <c:strRef>
              <c:f>'[2]Figure 12-12'!$A$7</c:f>
              <c:strCache>
                <c:ptCount val="1"/>
                <c:pt idx="0">
                  <c:v>500-1,000</c:v>
                </c:pt>
              </c:strCache>
            </c:strRef>
          </c:tx>
          <c:invertIfNegative val="0"/>
          <c:cat>
            <c:strRef>
              <c:f>'[2]Figure 12-12'!$H$2:$J$2</c:f>
              <c:strCache>
                <c:ptCount val="3"/>
                <c:pt idx="0">
                  <c:v>Carpool</c:v>
                </c:pt>
                <c:pt idx="1">
                  <c:v>Transit</c:v>
                </c:pt>
                <c:pt idx="2">
                  <c:v>Work at home</c:v>
                </c:pt>
              </c:strCache>
            </c:strRef>
          </c:cat>
          <c:val>
            <c:numRef>
              <c:f>'[2]Figure 12-12'!$H$7:$J$7</c:f>
              <c:numCache>
                <c:formatCode>General</c:formatCode>
                <c:ptCount val="3"/>
                <c:pt idx="0">
                  <c:v>9.7836596223635421</c:v>
                </c:pt>
                <c:pt idx="1">
                  <c:v>1.5683766404101507</c:v>
                </c:pt>
                <c:pt idx="2">
                  <c:v>4.0786307398510235</c:v>
                </c:pt>
              </c:numCache>
            </c:numRef>
          </c:val>
        </c:ser>
        <c:ser>
          <c:idx val="5"/>
          <c:order val="4"/>
          <c:tx>
            <c:strRef>
              <c:f>'[2]Figure 12-12'!$A$8</c:f>
              <c:strCache>
                <c:ptCount val="1"/>
                <c:pt idx="0">
                  <c:v>250-500</c:v>
                </c:pt>
              </c:strCache>
            </c:strRef>
          </c:tx>
          <c:invertIfNegative val="0"/>
          <c:cat>
            <c:strRef>
              <c:f>'[2]Figure 12-12'!$H$2:$J$2</c:f>
              <c:strCache>
                <c:ptCount val="3"/>
                <c:pt idx="0">
                  <c:v>Carpool</c:v>
                </c:pt>
                <c:pt idx="1">
                  <c:v>Transit</c:v>
                </c:pt>
                <c:pt idx="2">
                  <c:v>Work at home</c:v>
                </c:pt>
              </c:strCache>
            </c:strRef>
          </c:cat>
          <c:val>
            <c:numRef>
              <c:f>'[2]Figure 12-12'!$H$8:$J$8</c:f>
              <c:numCache>
                <c:formatCode>General</c:formatCode>
                <c:ptCount val="3"/>
                <c:pt idx="0">
                  <c:v>9.8547530522737219</c:v>
                </c:pt>
                <c:pt idx="1">
                  <c:v>1.1137657421294078</c:v>
                </c:pt>
                <c:pt idx="2">
                  <c:v>3.8868541097439255</c:v>
                </c:pt>
              </c:numCache>
            </c:numRef>
          </c:val>
        </c:ser>
        <c:ser>
          <c:idx val="6"/>
          <c:order val="5"/>
          <c:tx>
            <c:strRef>
              <c:f>'[2]Figure 12-12'!$A$9</c:f>
              <c:strCache>
                <c:ptCount val="1"/>
                <c:pt idx="0">
                  <c:v>100-250</c:v>
                </c:pt>
              </c:strCache>
            </c:strRef>
          </c:tx>
          <c:invertIfNegative val="0"/>
          <c:cat>
            <c:strRef>
              <c:f>'[2]Figure 12-12'!$H$2:$J$2</c:f>
              <c:strCache>
                <c:ptCount val="3"/>
                <c:pt idx="0">
                  <c:v>Carpool</c:v>
                </c:pt>
                <c:pt idx="1">
                  <c:v>Transit</c:v>
                </c:pt>
                <c:pt idx="2">
                  <c:v>Work at home</c:v>
                </c:pt>
              </c:strCache>
            </c:strRef>
          </c:cat>
          <c:val>
            <c:numRef>
              <c:f>'[2]Figure 12-12'!$H$9:$J$9</c:f>
              <c:numCache>
                <c:formatCode>General</c:formatCode>
                <c:ptCount val="3"/>
                <c:pt idx="0">
                  <c:v>9.8342513099260067</c:v>
                </c:pt>
                <c:pt idx="1">
                  <c:v>1.3263199818384006</c:v>
                </c:pt>
                <c:pt idx="2">
                  <c:v>4.3281645407853722</c:v>
                </c:pt>
              </c:numCache>
            </c:numRef>
          </c:val>
        </c:ser>
        <c:ser>
          <c:idx val="7"/>
          <c:order val="6"/>
          <c:tx>
            <c:strRef>
              <c:f>'[2]Figure 12-12'!$A$10</c:f>
              <c:strCache>
                <c:ptCount val="1"/>
                <c:pt idx="0">
                  <c:v>Nonmetro areas</c:v>
                </c:pt>
              </c:strCache>
            </c:strRef>
          </c:tx>
          <c:invertIfNegative val="0"/>
          <c:cat>
            <c:strRef>
              <c:f>'[2]Figure 12-12'!$H$2:$J$2</c:f>
              <c:strCache>
                <c:ptCount val="3"/>
                <c:pt idx="0">
                  <c:v>Carpool</c:v>
                </c:pt>
                <c:pt idx="1">
                  <c:v>Transit</c:v>
                </c:pt>
                <c:pt idx="2">
                  <c:v>Work at home</c:v>
                </c:pt>
              </c:strCache>
            </c:strRef>
          </c:cat>
          <c:val>
            <c:numRef>
              <c:f>'[2]Figure 12-12'!$H$10:$J$10</c:f>
              <c:numCache>
                <c:formatCode>General</c:formatCode>
                <c:ptCount val="3"/>
                <c:pt idx="0">
                  <c:v>9.5010668041598088</c:v>
                </c:pt>
                <c:pt idx="1">
                  <c:v>5.9756925883248453</c:v>
                </c:pt>
                <c:pt idx="2">
                  <c:v>4.3628948105037626</c:v>
                </c:pt>
              </c:numCache>
            </c:numRef>
          </c:val>
        </c:ser>
        <c:dLbls>
          <c:showLegendKey val="0"/>
          <c:showVal val="0"/>
          <c:showCatName val="0"/>
          <c:showSerName val="0"/>
          <c:showPercent val="0"/>
          <c:showBubbleSize val="0"/>
        </c:dLbls>
        <c:gapWidth val="150"/>
        <c:axId val="82811136"/>
        <c:axId val="82812928"/>
      </c:barChart>
      <c:catAx>
        <c:axId val="82811136"/>
        <c:scaling>
          <c:orientation val="minMax"/>
        </c:scaling>
        <c:delete val="0"/>
        <c:axPos val="b"/>
        <c:numFmt formatCode="General" sourceLinked="1"/>
        <c:majorTickMark val="none"/>
        <c:minorTickMark val="none"/>
        <c:tickLblPos val="nextTo"/>
        <c:crossAx val="82812928"/>
        <c:crosses val="autoZero"/>
        <c:auto val="1"/>
        <c:lblAlgn val="ctr"/>
        <c:lblOffset val="100"/>
        <c:noMultiLvlLbl val="0"/>
      </c:catAx>
      <c:valAx>
        <c:axId val="82812928"/>
        <c:scaling>
          <c:orientation val="minMax"/>
        </c:scaling>
        <c:delete val="0"/>
        <c:axPos val="l"/>
        <c:majorGridlines/>
        <c:title>
          <c:tx>
            <c:rich>
              <a:bodyPr rot="-5400000" vert="horz"/>
              <a:lstStyle/>
              <a:p>
                <a:pPr>
                  <a:defRPr/>
                </a:pPr>
                <a:r>
                  <a:rPr lang="en-US"/>
                  <a:t>Mode Share Percent</a:t>
                </a:r>
              </a:p>
            </c:rich>
          </c:tx>
          <c:overlay val="0"/>
        </c:title>
        <c:numFmt formatCode="0" sourceLinked="0"/>
        <c:majorTickMark val="none"/>
        <c:minorTickMark val="none"/>
        <c:tickLblPos val="nextTo"/>
        <c:crossAx val="82811136"/>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96062992125981"/>
          <c:y val="5.1400554097404488E-2"/>
          <c:w val="0.82092672790901133"/>
          <c:h val="0.62615303295421409"/>
        </c:manualLayout>
      </c:layout>
      <c:lineChart>
        <c:grouping val="standard"/>
        <c:varyColors val="0"/>
        <c:ser>
          <c:idx val="0"/>
          <c:order val="0"/>
          <c:tx>
            <c:strRef>
              <c:f>'Figure 13-7'!$A$2</c:f>
              <c:strCache>
                <c:ptCount val="1"/>
                <c:pt idx="0">
                  <c:v>Drive Alone</c:v>
                </c:pt>
              </c:strCache>
            </c:strRef>
          </c:tx>
          <c:marker>
            <c:symbol val="none"/>
          </c:marker>
          <c:dPt>
            <c:idx val="7"/>
            <c:marker>
              <c:symbol val="auto"/>
            </c:marker>
            <c:bubble3D val="0"/>
            <c:spPr>
              <a:ln>
                <a:noFill/>
              </a:ln>
            </c:spPr>
          </c:dPt>
          <c:cat>
            <c:strRef>
              <c:f>'Figure 13-7'!$B$1:$I$1</c:f>
              <c:strCache>
                <c:ptCount val="8"/>
                <c:pt idx="0">
                  <c:v>2005-2010</c:v>
                </c:pt>
                <c:pt idx="1">
                  <c:v>2000-2004</c:v>
                </c:pt>
                <c:pt idx="2">
                  <c:v>1995-1999</c:v>
                </c:pt>
                <c:pt idx="3">
                  <c:v>1990-1994</c:v>
                </c:pt>
                <c:pt idx="4">
                  <c:v>1985-1989</c:v>
                </c:pt>
                <c:pt idx="5">
                  <c:v>1980-1984</c:v>
                </c:pt>
                <c:pt idx="6">
                  <c:v>Before 1980</c:v>
                </c:pt>
                <c:pt idx="7">
                  <c:v>Born in US</c:v>
                </c:pt>
              </c:strCache>
            </c:strRef>
          </c:cat>
          <c:val>
            <c:numRef>
              <c:f>'Figure 13-7'!$B$2:$I$2</c:f>
              <c:numCache>
                <c:formatCode>0.0%</c:formatCode>
                <c:ptCount val="8"/>
                <c:pt idx="0">
                  <c:v>0.473084508377353</c:v>
                </c:pt>
                <c:pt idx="1">
                  <c:v>0.60503674821408981</c:v>
                </c:pt>
                <c:pt idx="2">
                  <c:v>0.65761684329377201</c:v>
                </c:pt>
                <c:pt idx="3">
                  <c:v>0.67508359791660721</c:v>
                </c:pt>
                <c:pt idx="4">
                  <c:v>0.69943605319241497</c:v>
                </c:pt>
                <c:pt idx="5">
                  <c:v>0.70645188929826064</c:v>
                </c:pt>
                <c:pt idx="6">
                  <c:v>0.74393004498408799</c:v>
                </c:pt>
                <c:pt idx="7">
                  <c:v>0.79051750524242648</c:v>
                </c:pt>
              </c:numCache>
            </c:numRef>
          </c:val>
          <c:smooth val="0"/>
        </c:ser>
        <c:ser>
          <c:idx val="2"/>
          <c:order val="1"/>
          <c:tx>
            <c:strRef>
              <c:f>'Figure 13-7'!$A$4</c:f>
              <c:strCache>
                <c:ptCount val="1"/>
                <c:pt idx="0">
                  <c:v>Public Transit</c:v>
                </c:pt>
              </c:strCache>
            </c:strRef>
          </c:tx>
          <c:marker>
            <c:symbol val="none"/>
          </c:marker>
          <c:dPt>
            <c:idx val="7"/>
            <c:marker>
              <c:symbol val="auto"/>
            </c:marker>
            <c:bubble3D val="0"/>
            <c:spPr>
              <a:ln>
                <a:noFill/>
              </a:ln>
            </c:spPr>
          </c:dPt>
          <c:cat>
            <c:strRef>
              <c:f>'Figure 13-7'!$B$1:$I$1</c:f>
              <c:strCache>
                <c:ptCount val="8"/>
                <c:pt idx="0">
                  <c:v>2005-2010</c:v>
                </c:pt>
                <c:pt idx="1">
                  <c:v>2000-2004</c:v>
                </c:pt>
                <c:pt idx="2">
                  <c:v>1995-1999</c:v>
                </c:pt>
                <c:pt idx="3">
                  <c:v>1990-1994</c:v>
                </c:pt>
                <c:pt idx="4">
                  <c:v>1985-1989</c:v>
                </c:pt>
                <c:pt idx="5">
                  <c:v>1980-1984</c:v>
                </c:pt>
                <c:pt idx="6">
                  <c:v>Before 1980</c:v>
                </c:pt>
                <c:pt idx="7">
                  <c:v>Born in US</c:v>
                </c:pt>
              </c:strCache>
            </c:strRef>
          </c:cat>
          <c:val>
            <c:numRef>
              <c:f>'Figure 13-7'!$B$4:$I$4</c:f>
              <c:numCache>
                <c:formatCode>0.0%</c:formatCode>
                <c:ptCount val="8"/>
                <c:pt idx="0">
                  <c:v>0.15776040762262358</c:v>
                </c:pt>
                <c:pt idx="1">
                  <c:v>0.11597911020583031</c:v>
                </c:pt>
                <c:pt idx="2">
                  <c:v>9.766890422926125E-2</c:v>
                </c:pt>
                <c:pt idx="3">
                  <c:v>9.8964983780694626E-2</c:v>
                </c:pt>
                <c:pt idx="4">
                  <c:v>9.0426838760950506E-2</c:v>
                </c:pt>
                <c:pt idx="5">
                  <c:v>8.8134297370866629E-2</c:v>
                </c:pt>
                <c:pt idx="6">
                  <c:v>7.157268318225013E-2</c:v>
                </c:pt>
                <c:pt idx="7">
                  <c:v>3.7935133652445219E-2</c:v>
                </c:pt>
              </c:numCache>
            </c:numRef>
          </c:val>
          <c:smooth val="0"/>
        </c:ser>
        <c:dLbls>
          <c:showLegendKey val="0"/>
          <c:showVal val="0"/>
          <c:showCatName val="0"/>
          <c:showSerName val="0"/>
          <c:showPercent val="0"/>
          <c:showBubbleSize val="0"/>
        </c:dLbls>
        <c:marker val="1"/>
        <c:smooth val="0"/>
        <c:axId val="82294656"/>
        <c:axId val="82305024"/>
      </c:lineChart>
      <c:catAx>
        <c:axId val="82294656"/>
        <c:scaling>
          <c:orientation val="minMax"/>
        </c:scaling>
        <c:delete val="0"/>
        <c:axPos val="b"/>
        <c:title>
          <c:tx>
            <c:rich>
              <a:bodyPr/>
              <a:lstStyle/>
              <a:p>
                <a:pPr>
                  <a:defRPr/>
                </a:pPr>
                <a:r>
                  <a:rPr lang="en-US"/>
                  <a:t>Year of Entry into the U.S.</a:t>
                </a:r>
              </a:p>
            </c:rich>
          </c:tx>
          <c:layout/>
          <c:overlay val="0"/>
        </c:title>
        <c:majorTickMark val="out"/>
        <c:minorTickMark val="none"/>
        <c:tickLblPos val="nextTo"/>
        <c:crossAx val="82305024"/>
        <c:crosses val="autoZero"/>
        <c:auto val="1"/>
        <c:lblAlgn val="ctr"/>
        <c:lblOffset val="100"/>
        <c:noMultiLvlLbl val="0"/>
      </c:catAx>
      <c:valAx>
        <c:axId val="82305024"/>
        <c:scaling>
          <c:orientation val="minMax"/>
        </c:scaling>
        <c:delete val="0"/>
        <c:axPos val="l"/>
        <c:majorGridlines/>
        <c:title>
          <c:tx>
            <c:rich>
              <a:bodyPr rot="-5400000" vert="horz"/>
              <a:lstStyle/>
              <a:p>
                <a:pPr>
                  <a:defRPr/>
                </a:pPr>
                <a:r>
                  <a:rPr lang="en-US"/>
                  <a:t>Commute Mode Share</a:t>
                </a:r>
              </a:p>
            </c:rich>
          </c:tx>
          <c:layout/>
          <c:overlay val="0"/>
        </c:title>
        <c:numFmt formatCode="0%" sourceLinked="0"/>
        <c:majorTickMark val="out"/>
        <c:minorTickMark val="none"/>
        <c:tickLblPos val="nextTo"/>
        <c:crossAx val="82294656"/>
        <c:crosses val="autoZero"/>
        <c:crossBetween val="between"/>
      </c:valAx>
    </c:plotArea>
    <c:legend>
      <c:legendPos val="r"/>
      <c:layout>
        <c:manualLayout>
          <c:xMode val="edge"/>
          <c:yMode val="edge"/>
          <c:x val="0.34610958005249343"/>
          <c:y val="0.36072725284339463"/>
          <c:w val="0.32611264216972879"/>
          <c:h val="0.16743438320209975"/>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5507475282404"/>
          <c:y val="5.1400554097404488E-2"/>
          <c:w val="0.83500197431073331"/>
          <c:h val="0.57177311169437151"/>
        </c:manualLayout>
      </c:layout>
      <c:lineChart>
        <c:grouping val="standard"/>
        <c:varyColors val="0"/>
        <c:ser>
          <c:idx val="2"/>
          <c:order val="0"/>
          <c:tx>
            <c:strRef>
              <c:f>'Figure 13-8'!$A$39</c:f>
              <c:strCache>
                <c:ptCount val="1"/>
                <c:pt idx="0">
                  <c:v>Streetcar or Trolleycar</c:v>
                </c:pt>
              </c:strCache>
            </c:strRef>
          </c:tx>
          <c:cat>
            <c:strRef>
              <c:f>'Figure 13-8'!$B$49:$Q$49</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13-8'!$B$39:$Q$39</c:f>
              <c:numCache>
                <c:formatCode>#,##0</c:formatCode>
                <c:ptCount val="16"/>
                <c:pt idx="0">
                  <c:v>2790</c:v>
                </c:pt>
                <c:pt idx="1">
                  <c:v>2438</c:v>
                </c:pt>
                <c:pt idx="2">
                  <c:v>2746</c:v>
                </c:pt>
                <c:pt idx="3">
                  <c:v>4231</c:v>
                </c:pt>
                <c:pt idx="4">
                  <c:v>3779</c:v>
                </c:pt>
                <c:pt idx="5">
                  <c:v>3745</c:v>
                </c:pt>
                <c:pt idx="6">
                  <c:v>4905</c:v>
                </c:pt>
                <c:pt idx="7">
                  <c:v>3570</c:v>
                </c:pt>
                <c:pt idx="8">
                  <c:v>4402</c:v>
                </c:pt>
                <c:pt idx="9">
                  <c:v>9384</c:v>
                </c:pt>
                <c:pt idx="10">
                  <c:v>7809</c:v>
                </c:pt>
                <c:pt idx="11">
                  <c:v>9963</c:v>
                </c:pt>
                <c:pt idx="12">
                  <c:v>6538</c:v>
                </c:pt>
                <c:pt idx="13">
                  <c:v>6642</c:v>
                </c:pt>
                <c:pt idx="14">
                  <c:v>7629</c:v>
                </c:pt>
                <c:pt idx="15">
                  <c:v>6110</c:v>
                </c:pt>
              </c:numCache>
            </c:numRef>
          </c:val>
          <c:smooth val="0"/>
        </c:ser>
        <c:ser>
          <c:idx val="3"/>
          <c:order val="1"/>
          <c:tx>
            <c:strRef>
              <c:f>'Figure 13-8'!$A$40</c:f>
              <c:strCache>
                <c:ptCount val="1"/>
                <c:pt idx="0">
                  <c:v>Subway or Elevated</c:v>
                </c:pt>
              </c:strCache>
            </c:strRef>
          </c:tx>
          <c:cat>
            <c:strRef>
              <c:f>'Figure 13-8'!$B$49:$Q$49</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13-8'!$B$40:$Q$40</c:f>
              <c:numCache>
                <c:formatCode>#,##0</c:formatCode>
                <c:ptCount val="16"/>
                <c:pt idx="0">
                  <c:v>45092</c:v>
                </c:pt>
                <c:pt idx="1">
                  <c:v>47154</c:v>
                </c:pt>
                <c:pt idx="2">
                  <c:v>61141</c:v>
                </c:pt>
                <c:pt idx="3">
                  <c:v>66438</c:v>
                </c:pt>
                <c:pt idx="4">
                  <c:v>78148</c:v>
                </c:pt>
                <c:pt idx="5">
                  <c:v>75974</c:v>
                </c:pt>
                <c:pt idx="6">
                  <c:v>89904</c:v>
                </c:pt>
                <c:pt idx="7">
                  <c:v>88662</c:v>
                </c:pt>
                <c:pt idx="8">
                  <c:v>88773</c:v>
                </c:pt>
                <c:pt idx="9">
                  <c:v>175669</c:v>
                </c:pt>
                <c:pt idx="10">
                  <c:v>241499</c:v>
                </c:pt>
                <c:pt idx="11">
                  <c:v>331864</c:v>
                </c:pt>
                <c:pt idx="12">
                  <c:v>256091</c:v>
                </c:pt>
                <c:pt idx="13">
                  <c:v>184193</c:v>
                </c:pt>
                <c:pt idx="14">
                  <c:v>206632</c:v>
                </c:pt>
                <c:pt idx="15">
                  <c:v>254438</c:v>
                </c:pt>
              </c:numCache>
            </c:numRef>
          </c:val>
          <c:smooth val="0"/>
        </c:ser>
        <c:ser>
          <c:idx val="4"/>
          <c:order val="2"/>
          <c:tx>
            <c:strRef>
              <c:f>'Figure 13-8'!$A$41</c:f>
              <c:strCache>
                <c:ptCount val="1"/>
                <c:pt idx="0">
                  <c:v>Railroad</c:v>
                </c:pt>
              </c:strCache>
            </c:strRef>
          </c:tx>
          <c:cat>
            <c:strRef>
              <c:f>'Figure 13-8'!$B$49:$Q$49</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13-8'!$B$41:$Q$41</c:f>
              <c:numCache>
                <c:formatCode>#,##0</c:formatCode>
                <c:ptCount val="16"/>
                <c:pt idx="0">
                  <c:v>4852</c:v>
                </c:pt>
                <c:pt idx="1">
                  <c:v>4270</c:v>
                </c:pt>
                <c:pt idx="2">
                  <c:v>5297</c:v>
                </c:pt>
                <c:pt idx="3">
                  <c:v>10265</c:v>
                </c:pt>
                <c:pt idx="4">
                  <c:v>9625</c:v>
                </c:pt>
                <c:pt idx="5">
                  <c:v>11630</c:v>
                </c:pt>
                <c:pt idx="6">
                  <c:v>13989</c:v>
                </c:pt>
                <c:pt idx="7">
                  <c:v>14701</c:v>
                </c:pt>
                <c:pt idx="8">
                  <c:v>15136</c:v>
                </c:pt>
                <c:pt idx="9">
                  <c:v>34300</c:v>
                </c:pt>
                <c:pt idx="10">
                  <c:v>55693</c:v>
                </c:pt>
                <c:pt idx="11">
                  <c:v>97492</c:v>
                </c:pt>
                <c:pt idx="12">
                  <c:v>91742</c:v>
                </c:pt>
                <c:pt idx="13">
                  <c:v>83720</c:v>
                </c:pt>
                <c:pt idx="14">
                  <c:v>106937</c:v>
                </c:pt>
                <c:pt idx="15">
                  <c:v>154610</c:v>
                </c:pt>
              </c:numCache>
            </c:numRef>
          </c:val>
          <c:smooth val="0"/>
        </c:ser>
        <c:ser>
          <c:idx val="5"/>
          <c:order val="3"/>
          <c:tx>
            <c:strRef>
              <c:f>'Figure 13-8'!$A$42</c:f>
              <c:strCache>
                <c:ptCount val="1"/>
                <c:pt idx="0">
                  <c:v>Ferryboat</c:v>
                </c:pt>
              </c:strCache>
            </c:strRef>
          </c:tx>
          <c:cat>
            <c:strRef>
              <c:f>'Figure 13-8'!$B$49:$Q$49</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13-8'!$B$42:$Q$42</c:f>
              <c:numCache>
                <c:formatCode>#,##0</c:formatCode>
                <c:ptCount val="16"/>
                <c:pt idx="0">
                  <c:v>379</c:v>
                </c:pt>
                <c:pt idx="1">
                  <c:v>181</c:v>
                </c:pt>
                <c:pt idx="2">
                  <c:v>208</c:v>
                </c:pt>
                <c:pt idx="3">
                  <c:v>723</c:v>
                </c:pt>
                <c:pt idx="4">
                  <c:v>409</c:v>
                </c:pt>
                <c:pt idx="5">
                  <c:v>1011</c:v>
                </c:pt>
                <c:pt idx="6">
                  <c:v>1674</c:v>
                </c:pt>
                <c:pt idx="7">
                  <c:v>1369</c:v>
                </c:pt>
                <c:pt idx="8">
                  <c:v>1016</c:v>
                </c:pt>
                <c:pt idx="9">
                  <c:v>1800</c:v>
                </c:pt>
                <c:pt idx="10">
                  <c:v>2771</c:v>
                </c:pt>
                <c:pt idx="11">
                  <c:v>4853</c:v>
                </c:pt>
                <c:pt idx="12">
                  <c:v>5000</c:v>
                </c:pt>
                <c:pt idx="13">
                  <c:v>2705</c:v>
                </c:pt>
                <c:pt idx="14">
                  <c:v>5660</c:v>
                </c:pt>
                <c:pt idx="15">
                  <c:v>9943</c:v>
                </c:pt>
              </c:numCache>
            </c:numRef>
          </c:val>
          <c:smooth val="0"/>
        </c:ser>
        <c:ser>
          <c:idx val="0"/>
          <c:order val="4"/>
          <c:tx>
            <c:strRef>
              <c:f>'Figure 13-8'!$A$38</c:f>
              <c:strCache>
                <c:ptCount val="1"/>
                <c:pt idx="0">
                  <c:v>Bus or Trolley Bus</c:v>
                </c:pt>
              </c:strCache>
            </c:strRef>
          </c:tx>
          <c:val>
            <c:numRef>
              <c:f>'Figure 13-8'!$B$38:$Q$38</c:f>
              <c:numCache>
                <c:formatCode>#,##0</c:formatCode>
                <c:ptCount val="16"/>
                <c:pt idx="0">
                  <c:v>172874</c:v>
                </c:pt>
                <c:pt idx="1">
                  <c:v>169531</c:v>
                </c:pt>
                <c:pt idx="2">
                  <c:v>202079</c:v>
                </c:pt>
                <c:pt idx="3">
                  <c:v>206810</c:v>
                </c:pt>
                <c:pt idx="4">
                  <c:v>214148</c:v>
                </c:pt>
                <c:pt idx="5">
                  <c:v>194299</c:v>
                </c:pt>
                <c:pt idx="6">
                  <c:v>200703</c:v>
                </c:pt>
                <c:pt idx="7">
                  <c:v>175942</c:v>
                </c:pt>
                <c:pt idx="8">
                  <c:v>167059</c:v>
                </c:pt>
                <c:pt idx="9">
                  <c:v>298454</c:v>
                </c:pt>
                <c:pt idx="10">
                  <c:v>349517</c:v>
                </c:pt>
                <c:pt idx="11">
                  <c:v>435901</c:v>
                </c:pt>
                <c:pt idx="12">
                  <c:v>270087</c:v>
                </c:pt>
                <c:pt idx="13">
                  <c:v>154933</c:v>
                </c:pt>
                <c:pt idx="14">
                  <c:v>170438</c:v>
                </c:pt>
                <c:pt idx="15">
                  <c:v>136034</c:v>
                </c:pt>
              </c:numCache>
            </c:numRef>
          </c:val>
          <c:smooth val="0"/>
        </c:ser>
        <c:dLbls>
          <c:showLegendKey val="0"/>
          <c:showVal val="0"/>
          <c:showCatName val="0"/>
          <c:showSerName val="0"/>
          <c:showPercent val="0"/>
          <c:showBubbleSize val="0"/>
        </c:dLbls>
        <c:marker val="1"/>
        <c:smooth val="0"/>
        <c:axId val="83959168"/>
        <c:axId val="83965440"/>
      </c:lineChart>
      <c:catAx>
        <c:axId val="83959168"/>
        <c:scaling>
          <c:orientation val="minMax"/>
        </c:scaling>
        <c:delete val="0"/>
        <c:axPos val="b"/>
        <c:title>
          <c:tx>
            <c:rich>
              <a:bodyPr/>
              <a:lstStyle/>
              <a:p>
                <a:pPr>
                  <a:defRPr/>
                </a:pPr>
                <a:r>
                  <a:rPr lang="en-US"/>
                  <a:t>Annual Household Income</a:t>
                </a:r>
              </a:p>
            </c:rich>
          </c:tx>
          <c:layout>
            <c:manualLayout>
              <c:xMode val="edge"/>
              <c:yMode val="edge"/>
              <c:x val="0.43945942597883236"/>
              <c:y val="0.91571741032370957"/>
            </c:manualLayout>
          </c:layout>
          <c:overlay val="0"/>
        </c:title>
        <c:numFmt formatCode="#,##0" sourceLinked="0"/>
        <c:majorTickMark val="out"/>
        <c:minorTickMark val="none"/>
        <c:tickLblPos val="nextTo"/>
        <c:crossAx val="83965440"/>
        <c:crosses val="autoZero"/>
        <c:auto val="1"/>
        <c:lblAlgn val="ctr"/>
        <c:lblOffset val="100"/>
        <c:noMultiLvlLbl val="0"/>
      </c:catAx>
      <c:valAx>
        <c:axId val="83965440"/>
        <c:scaling>
          <c:orientation val="minMax"/>
        </c:scaling>
        <c:delete val="0"/>
        <c:axPos val="l"/>
        <c:majorGridlines/>
        <c:title>
          <c:tx>
            <c:rich>
              <a:bodyPr rot="-5400000" vert="horz"/>
              <a:lstStyle/>
              <a:p>
                <a:pPr>
                  <a:defRPr/>
                </a:pPr>
                <a:r>
                  <a:rPr lang="en-US"/>
                  <a:t>Commuters</a:t>
                </a:r>
              </a:p>
            </c:rich>
          </c:tx>
          <c:layout>
            <c:manualLayout>
              <c:xMode val="edge"/>
              <c:yMode val="edge"/>
              <c:x val="7.8662733529990172E-3"/>
              <c:y val="0.16320137066200058"/>
            </c:manualLayout>
          </c:layout>
          <c:overlay val="0"/>
        </c:title>
        <c:numFmt formatCode="#,##0" sourceLinked="1"/>
        <c:majorTickMark val="out"/>
        <c:minorTickMark val="none"/>
        <c:tickLblPos val="nextTo"/>
        <c:crossAx val="83959168"/>
        <c:crosses val="autoZero"/>
        <c:crossBetween val="between"/>
      </c:valAx>
      <c:spPr>
        <a:solidFill>
          <a:schemeClr val="bg1"/>
        </a:solidFill>
        <a:ln>
          <a:solidFill>
            <a:schemeClr val="tx1"/>
          </a:solidFill>
        </a:ln>
      </c:spPr>
    </c:plotArea>
    <c:legend>
      <c:legendPos val="r"/>
      <c:layout>
        <c:manualLayout>
          <c:xMode val="edge"/>
          <c:yMode val="edge"/>
          <c:x val="0.15436462035165957"/>
          <c:y val="8.2373505395158933E-2"/>
          <c:w val="0.36775927345365017"/>
          <c:h val="0.247289661708953"/>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36155263200801E-2"/>
          <c:y val="5.1400554097404488E-2"/>
          <c:w val="0.66858365530395669"/>
          <c:h val="0.59857000633541491"/>
        </c:manualLayout>
      </c:layout>
      <c:lineChart>
        <c:grouping val="standard"/>
        <c:varyColors val="0"/>
        <c:ser>
          <c:idx val="0"/>
          <c:order val="0"/>
          <c:tx>
            <c:strRef>
              <c:f>'Figure 13-9'!$A$64</c:f>
              <c:strCache>
                <c:ptCount val="1"/>
                <c:pt idx="0">
                  <c:v>Bus or Trolley Bus</c:v>
                </c:pt>
              </c:strCache>
            </c:strRef>
          </c:tx>
          <c:cat>
            <c:strRef>
              <c:f>'Figure 13-9'!$B$51:$Q$51</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13-9'!$B$64:$Q$64</c:f>
              <c:numCache>
                <c:formatCode>0.00%</c:formatCode>
                <c:ptCount val="16"/>
                <c:pt idx="0">
                  <c:v>6.3755219844759056E-2</c:v>
                </c:pt>
                <c:pt idx="1">
                  <c:v>5.8947211037628913E-2</c:v>
                </c:pt>
                <c:pt idx="2">
                  <c:v>5.2204736166890649E-2</c:v>
                </c:pt>
                <c:pt idx="3">
                  <c:v>4.4916035183105441E-2</c:v>
                </c:pt>
                <c:pt idx="4">
                  <c:v>3.9718851338267927E-2</c:v>
                </c:pt>
                <c:pt idx="5">
                  <c:v>3.5105745989197565E-2</c:v>
                </c:pt>
                <c:pt idx="6">
                  <c:v>3.2451832708856439E-2</c:v>
                </c:pt>
                <c:pt idx="7">
                  <c:v>2.9744486707185474E-2</c:v>
                </c:pt>
                <c:pt idx="8">
                  <c:v>2.6397815854459404E-2</c:v>
                </c:pt>
                <c:pt idx="9">
                  <c:v>2.4832721475036398E-2</c:v>
                </c:pt>
                <c:pt idx="10">
                  <c:v>2.0978965993159571E-2</c:v>
                </c:pt>
                <c:pt idx="11">
                  <c:v>1.94057189176878E-2</c:v>
                </c:pt>
                <c:pt idx="12">
                  <c:v>1.8153105187353299E-2</c:v>
                </c:pt>
                <c:pt idx="13">
                  <c:v>1.675682129914819E-2</c:v>
                </c:pt>
                <c:pt idx="14">
                  <c:v>1.9292201960619631E-2</c:v>
                </c:pt>
                <c:pt idx="15">
                  <c:v>1.6665268032427898E-2</c:v>
                </c:pt>
              </c:numCache>
            </c:numRef>
          </c:val>
          <c:smooth val="0"/>
        </c:ser>
        <c:ser>
          <c:idx val="1"/>
          <c:order val="1"/>
          <c:tx>
            <c:strRef>
              <c:f>'Figure 13-9'!$A$65</c:f>
              <c:strCache>
                <c:ptCount val="1"/>
                <c:pt idx="0">
                  <c:v>Streetcar or Trolleycar</c:v>
                </c:pt>
              </c:strCache>
            </c:strRef>
          </c:tx>
          <c:cat>
            <c:strRef>
              <c:f>'Figure 13-9'!$B$51:$Q$51</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13-9'!$B$65:$Q$65</c:f>
              <c:numCache>
                <c:formatCode>0.00%</c:formatCode>
                <c:ptCount val="16"/>
                <c:pt idx="0">
                  <c:v>1.0289405194932597E-3</c:v>
                </c:pt>
                <c:pt idx="1">
                  <c:v>8.477110411059882E-4</c:v>
                </c:pt>
                <c:pt idx="2">
                  <c:v>7.0939684734327524E-4</c:v>
                </c:pt>
                <c:pt idx="3">
                  <c:v>9.1890984410676038E-4</c:v>
                </c:pt>
                <c:pt idx="4">
                  <c:v>7.0090563165341028E-4</c:v>
                </c:pt>
                <c:pt idx="5">
                  <c:v>6.7664279656377477E-4</c:v>
                </c:pt>
                <c:pt idx="6">
                  <c:v>7.9309347362491254E-4</c:v>
                </c:pt>
                <c:pt idx="7">
                  <c:v>6.0353876586973062E-4</c:v>
                </c:pt>
                <c:pt idx="8">
                  <c:v>6.9558171299559011E-4</c:v>
                </c:pt>
                <c:pt idx="9">
                  <c:v>7.8079120508266447E-4</c:v>
                </c:pt>
                <c:pt idx="10">
                  <c:v>4.6871753145221286E-4</c:v>
                </c:pt>
                <c:pt idx="11">
                  <c:v>4.4353919256189716E-4</c:v>
                </c:pt>
                <c:pt idx="12">
                  <c:v>4.3943248551361544E-4</c:v>
                </c:pt>
                <c:pt idx="13">
                  <c:v>7.1836733987557389E-4</c:v>
                </c:pt>
                <c:pt idx="14">
                  <c:v>8.6354104576190263E-4</c:v>
                </c:pt>
                <c:pt idx="15">
                  <c:v>7.4852454296818775E-4</c:v>
                </c:pt>
              </c:numCache>
            </c:numRef>
          </c:val>
          <c:smooth val="0"/>
        </c:ser>
        <c:ser>
          <c:idx val="2"/>
          <c:order val="2"/>
          <c:tx>
            <c:strRef>
              <c:f>'Figure 13-9'!$A$66</c:f>
              <c:strCache>
                <c:ptCount val="1"/>
                <c:pt idx="0">
                  <c:v>Subway or Elevated</c:v>
                </c:pt>
              </c:strCache>
            </c:strRef>
          </c:tx>
          <c:cat>
            <c:strRef>
              <c:f>'Figure 13-9'!$B$51:$Q$51</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13-9'!$B$66:$Q$66</c:f>
              <c:numCache>
                <c:formatCode>0.00%</c:formatCode>
                <c:ptCount val="16"/>
                <c:pt idx="0">
                  <c:v>1.6629744051967765E-2</c:v>
                </c:pt>
                <c:pt idx="1">
                  <c:v>1.6395802474287027E-2</c:v>
                </c:pt>
                <c:pt idx="2">
                  <c:v>1.579505922921165E-2</c:v>
                </c:pt>
                <c:pt idx="3">
                  <c:v>1.4429338743267536E-2</c:v>
                </c:pt>
                <c:pt idx="4">
                  <c:v>1.4494409447592142E-2</c:v>
                </c:pt>
                <c:pt idx="5">
                  <c:v>1.3726905160517016E-2</c:v>
                </c:pt>
                <c:pt idx="6">
                  <c:v>1.4536651509230201E-2</c:v>
                </c:pt>
                <c:pt idx="7">
                  <c:v>1.4989062761776487E-2</c:v>
                </c:pt>
                <c:pt idx="8">
                  <c:v>1.4027459202125744E-2</c:v>
                </c:pt>
                <c:pt idx="9">
                  <c:v>1.4616454625497292E-2</c:v>
                </c:pt>
                <c:pt idx="10">
                  <c:v>1.4495430289176329E-2</c:v>
                </c:pt>
                <c:pt idx="11">
                  <c:v>1.4774133353443885E-2</c:v>
                </c:pt>
                <c:pt idx="12">
                  <c:v>1.7212405115886707E-2</c:v>
                </c:pt>
                <c:pt idx="13">
                  <c:v>1.992144466029834E-2</c:v>
                </c:pt>
                <c:pt idx="14">
                  <c:v>2.3389069782130484E-2</c:v>
                </c:pt>
                <c:pt idx="15">
                  <c:v>3.117071811190503E-2</c:v>
                </c:pt>
              </c:numCache>
            </c:numRef>
          </c:val>
          <c:smooth val="0"/>
        </c:ser>
        <c:ser>
          <c:idx val="3"/>
          <c:order val="3"/>
          <c:tx>
            <c:strRef>
              <c:f>'Figure 13-9'!$A$67</c:f>
              <c:strCache>
                <c:ptCount val="1"/>
                <c:pt idx="0">
                  <c:v>Railroad</c:v>
                </c:pt>
              </c:strCache>
            </c:strRef>
          </c:tx>
          <c:cat>
            <c:strRef>
              <c:f>'Figure 13-9'!$B$51:$Q$51</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13-9'!$B$67:$Q$67</c:f>
              <c:numCache>
                <c:formatCode>0.00%</c:formatCode>
                <c:ptCount val="16"/>
                <c:pt idx="0">
                  <c:v>1.789397634616952E-3</c:v>
                </c:pt>
                <c:pt idx="1">
                  <c:v>1.4847112984095856E-3</c:v>
                </c:pt>
                <c:pt idx="2">
                  <c:v>1.3684177350245189E-3</c:v>
                </c:pt>
                <c:pt idx="3">
                  <c:v>2.2294042897083185E-3</c:v>
                </c:pt>
                <c:pt idx="4">
                  <c:v>1.785185685277606E-3</c:v>
                </c:pt>
                <c:pt idx="5">
                  <c:v>2.101296588527824E-3</c:v>
                </c:pt>
                <c:pt idx="6">
                  <c:v>2.261892885329032E-3</c:v>
                </c:pt>
                <c:pt idx="7">
                  <c:v>2.4853286826473139E-3</c:v>
                </c:pt>
                <c:pt idx="8">
                  <c:v>2.3917139500002843E-3</c:v>
                </c:pt>
                <c:pt idx="9">
                  <c:v>2.8539149972650673E-3</c:v>
                </c:pt>
                <c:pt idx="10">
                  <c:v>3.342846136402624E-3</c:v>
                </c:pt>
                <c:pt idx="11">
                  <c:v>4.3402110771097535E-3</c:v>
                </c:pt>
                <c:pt idx="12">
                  <c:v>6.1661693309865567E-3</c:v>
                </c:pt>
                <c:pt idx="13">
                  <c:v>9.0547596649176512E-3</c:v>
                </c:pt>
                <c:pt idx="14">
                  <c:v>1.2104402780264855E-2</c:v>
                </c:pt>
                <c:pt idx="15">
                  <c:v>1.8940978656024794E-2</c:v>
                </c:pt>
              </c:numCache>
            </c:numRef>
          </c:val>
          <c:smooth val="0"/>
        </c:ser>
        <c:ser>
          <c:idx val="4"/>
          <c:order val="4"/>
          <c:tx>
            <c:strRef>
              <c:f>'Figure 13-9'!$A$68</c:f>
              <c:strCache>
                <c:ptCount val="1"/>
                <c:pt idx="0">
                  <c:v>Ferryboat</c:v>
                </c:pt>
              </c:strCache>
            </c:strRef>
          </c:tx>
          <c:cat>
            <c:strRef>
              <c:f>'Figure 13-9'!$B$51:$Q$51</c:f>
              <c:strCache>
                <c:ptCount val="16"/>
                <c:pt idx="0">
                  <c:v>&lt;$10,000</c:v>
                </c:pt>
                <c:pt idx="1">
                  <c:v>$10,000-$15,000</c:v>
                </c:pt>
                <c:pt idx="2">
                  <c:v>$15,000-$20,000</c:v>
                </c:pt>
                <c:pt idx="3">
                  <c:v>$20,000-$25,000</c:v>
                </c:pt>
                <c:pt idx="4">
                  <c:v>$25,000-$30,000</c:v>
                </c:pt>
                <c:pt idx="5">
                  <c:v>$30,000-$35,000</c:v>
                </c:pt>
                <c:pt idx="6">
                  <c:v>$35,000-$40,000</c:v>
                </c:pt>
                <c:pt idx="7">
                  <c:v>$40,000-$45,000</c:v>
                </c:pt>
                <c:pt idx="8">
                  <c:v>$45,000-$50,000</c:v>
                </c:pt>
                <c:pt idx="9">
                  <c:v>$50,000-$60,000</c:v>
                </c:pt>
                <c:pt idx="10">
                  <c:v>$60,000-$75,000</c:v>
                </c:pt>
                <c:pt idx="11">
                  <c:v>$75,000-$100,000</c:v>
                </c:pt>
                <c:pt idx="12">
                  <c:v>$100,000-$125,000</c:v>
                </c:pt>
                <c:pt idx="13">
                  <c:v>$125,000-$150,000</c:v>
                </c:pt>
                <c:pt idx="14">
                  <c:v>$150,000-$200,000</c:v>
                </c:pt>
                <c:pt idx="15">
                  <c:v>&gt;$200,000</c:v>
                </c:pt>
              </c:strCache>
            </c:strRef>
          </c:cat>
          <c:val>
            <c:numRef>
              <c:f>'Figure 13-9'!$B$68:$Q$68</c:f>
              <c:numCache>
                <c:formatCode>0.00%</c:formatCode>
                <c:ptCount val="16"/>
                <c:pt idx="0">
                  <c:v>1.397736404616292E-4</c:v>
                </c:pt>
                <c:pt idx="1">
                  <c:v>6.2935069089492976E-5</c:v>
                </c:pt>
                <c:pt idx="2">
                  <c:v>5.3734356972833669E-5</c:v>
                </c:pt>
                <c:pt idx="3">
                  <c:v>1.5702477364433649E-4</c:v>
                </c:pt>
                <c:pt idx="4">
                  <c:v>7.5858799509458791E-5</c:v>
                </c:pt>
                <c:pt idx="5">
                  <c:v>1.8266645322455977E-4</c:v>
                </c:pt>
                <c:pt idx="6">
                  <c:v>2.7067043320042885E-4</c:v>
                </c:pt>
                <c:pt idx="7">
                  <c:v>2.3144105615564742E-4</c:v>
                </c:pt>
                <c:pt idx="8">
                  <c:v>1.6054316683405715E-4</c:v>
                </c:pt>
                <c:pt idx="9">
                  <c:v>1.49768133967263E-4</c:v>
                </c:pt>
                <c:pt idx="10">
                  <c:v>1.6632299649815363E-4</c:v>
                </c:pt>
                <c:pt idx="11">
                  <c:v>2.1604895126998766E-4</c:v>
                </c:pt>
                <c:pt idx="12">
                  <c:v>3.3606032847477473E-4</c:v>
                </c:pt>
                <c:pt idx="13">
                  <c:v>2.925600202293627E-4</c:v>
                </c:pt>
                <c:pt idx="14">
                  <c:v>6.4066618416730491E-4</c:v>
                </c:pt>
                <c:pt idx="15">
                  <c:v>1.2180981228695075E-3</c:v>
                </c:pt>
              </c:numCache>
            </c:numRef>
          </c:val>
          <c:smooth val="0"/>
        </c:ser>
        <c:ser>
          <c:idx val="5"/>
          <c:order val="5"/>
          <c:tx>
            <c:strRef>
              <c:f>'Figure 13-9'!$A$76</c:f>
              <c:strCache>
                <c:ptCount val="1"/>
                <c:pt idx="0">
                  <c:v>Total Public Transit</c:v>
                </c:pt>
              </c:strCache>
            </c:strRef>
          </c:tx>
          <c:val>
            <c:numRef>
              <c:f>'Figure 13-9'!$B$69:$Q$69</c:f>
              <c:numCache>
                <c:formatCode>0.00%</c:formatCode>
                <c:ptCount val="16"/>
                <c:pt idx="0">
                  <c:v>8.3343075691298674E-2</c:v>
                </c:pt>
                <c:pt idx="1">
                  <c:v>7.7738370920521008E-2</c:v>
                </c:pt>
                <c:pt idx="2">
                  <c:v>7.0131344335442922E-2</c:v>
                </c:pt>
                <c:pt idx="3">
                  <c:v>6.2650712833832389E-2</c:v>
                </c:pt>
                <c:pt idx="4">
                  <c:v>5.6775210902300546E-2</c:v>
                </c:pt>
                <c:pt idx="5">
                  <c:v>5.1793256988030743E-2</c:v>
                </c:pt>
                <c:pt idx="6">
                  <c:v>5.0314141010241009E-2</c:v>
                </c:pt>
                <c:pt idx="7">
                  <c:v>4.8053857973634657E-2</c:v>
                </c:pt>
                <c:pt idx="8">
                  <c:v>4.367311388641508E-2</c:v>
                </c:pt>
                <c:pt idx="9">
                  <c:v>4.3233650436848688E-2</c:v>
                </c:pt>
                <c:pt idx="10">
                  <c:v>3.9452282946688885E-2</c:v>
                </c:pt>
                <c:pt idx="11">
                  <c:v>3.9179651492073322E-2</c:v>
                </c:pt>
                <c:pt idx="12">
                  <c:v>4.2307172448214948E-2</c:v>
                </c:pt>
                <c:pt idx="13">
                  <c:v>4.6743952984469116E-2</c:v>
                </c:pt>
                <c:pt idx="14">
                  <c:v>5.6289881752944179E-2</c:v>
                </c:pt>
                <c:pt idx="15">
                  <c:v>6.8743587466195424E-2</c:v>
                </c:pt>
              </c:numCache>
            </c:numRef>
          </c:val>
          <c:smooth val="0"/>
        </c:ser>
        <c:dLbls>
          <c:showLegendKey val="0"/>
          <c:showVal val="0"/>
          <c:showCatName val="0"/>
          <c:showSerName val="0"/>
          <c:showPercent val="0"/>
          <c:showBubbleSize val="0"/>
        </c:dLbls>
        <c:marker val="1"/>
        <c:smooth val="0"/>
        <c:axId val="84010880"/>
        <c:axId val="84475904"/>
      </c:lineChart>
      <c:catAx>
        <c:axId val="84010880"/>
        <c:scaling>
          <c:orientation val="minMax"/>
        </c:scaling>
        <c:delete val="0"/>
        <c:axPos val="b"/>
        <c:title>
          <c:tx>
            <c:rich>
              <a:bodyPr/>
              <a:lstStyle/>
              <a:p>
                <a:pPr>
                  <a:defRPr/>
                </a:pPr>
                <a:r>
                  <a:rPr lang="en-US"/>
                  <a:t>Annual Household Income</a:t>
                </a:r>
              </a:p>
            </c:rich>
          </c:tx>
          <c:overlay val="0"/>
        </c:title>
        <c:majorTickMark val="out"/>
        <c:minorTickMark val="none"/>
        <c:tickLblPos val="nextTo"/>
        <c:crossAx val="84475904"/>
        <c:crosses val="autoZero"/>
        <c:auto val="1"/>
        <c:lblAlgn val="ctr"/>
        <c:lblOffset val="100"/>
        <c:noMultiLvlLbl val="0"/>
      </c:catAx>
      <c:valAx>
        <c:axId val="84475904"/>
        <c:scaling>
          <c:orientation val="minMax"/>
        </c:scaling>
        <c:delete val="0"/>
        <c:axPos val="l"/>
        <c:majorGridlines/>
        <c:title>
          <c:tx>
            <c:rich>
              <a:bodyPr rot="-5400000" vert="horz"/>
              <a:lstStyle/>
              <a:p>
                <a:pPr>
                  <a:defRPr/>
                </a:pPr>
                <a:r>
                  <a:rPr lang="en-US"/>
                  <a:t>Commuter Mode Share</a:t>
                </a:r>
              </a:p>
            </c:rich>
          </c:tx>
          <c:layout>
            <c:manualLayout>
              <c:xMode val="edge"/>
              <c:yMode val="edge"/>
              <c:x val="2.208223972003499E-3"/>
              <c:y val="0.12286920247821687"/>
            </c:manualLayout>
          </c:layout>
          <c:overlay val="0"/>
        </c:title>
        <c:numFmt formatCode="0%" sourceLinked="0"/>
        <c:majorTickMark val="out"/>
        <c:minorTickMark val="none"/>
        <c:tickLblPos val="nextTo"/>
        <c:crossAx val="84010880"/>
        <c:crosses val="autoZero"/>
        <c:crossBetween val="between"/>
      </c:valAx>
    </c:plotArea>
    <c:legend>
      <c:legendPos val="r"/>
      <c:layout>
        <c:manualLayout>
          <c:xMode val="edge"/>
          <c:yMode val="edge"/>
          <c:x val="0.75970835167343209"/>
          <c:y val="6.1924814257152024E-2"/>
          <c:w val="0.19976410557375981"/>
          <c:h val="0.85366968627354178"/>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hyperlink" Target="#aftertopnav"/><Relationship Id="rId5" Type="http://schemas.openxmlformats.org/officeDocument/2006/relationships/chart" Target="../charts/chart3.xml"/><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485775</xdr:colOff>
      <xdr:row>9</xdr:row>
      <xdr:rowOff>38100</xdr:rowOff>
    </xdr:from>
    <xdr:to>
      <xdr:col>7</xdr:col>
      <xdr:colOff>314325</xdr:colOff>
      <xdr:row>26</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323850</xdr:colOff>
      <xdr:row>2</xdr:row>
      <xdr:rowOff>66674</xdr:rowOff>
    </xdr:from>
    <xdr:to>
      <xdr:col>7</xdr:col>
      <xdr:colOff>76200</xdr:colOff>
      <xdr:row>21</xdr:row>
      <xdr:rowOff>28574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571500</xdr:colOff>
      <xdr:row>2</xdr:row>
      <xdr:rowOff>95250</xdr:rowOff>
    </xdr:from>
    <xdr:to>
      <xdr:col>4</xdr:col>
      <xdr:colOff>323850</xdr:colOff>
      <xdr:row>17</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2</xdr:row>
      <xdr:rowOff>133351</xdr:rowOff>
    </xdr:from>
    <xdr:to>
      <xdr:col>9</xdr:col>
      <xdr:colOff>133350</xdr:colOff>
      <xdr:row>14</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2</xdr:row>
      <xdr:rowOff>44450</xdr:rowOff>
    </xdr:from>
    <xdr:to>
      <xdr:col>6</xdr:col>
      <xdr:colOff>0</xdr:colOff>
      <xdr:row>18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0.61378</cdr:x>
      <cdr:y>0.5661</cdr:y>
    </cdr:from>
    <cdr:to>
      <cdr:x>0.74199</cdr:x>
      <cdr:y>0.56949</cdr:y>
    </cdr:to>
    <cdr:cxnSp macro="">
      <cdr:nvCxnSpPr>
        <cdr:cNvPr id="2" name="Straight Connector 1"/>
        <cdr:cNvCxnSpPr/>
      </cdr:nvCxnSpPr>
      <cdr:spPr>
        <a:xfrm xmlns:a="http://schemas.openxmlformats.org/drawingml/2006/main" flipV="1">
          <a:off x="3648075" y="1590675"/>
          <a:ext cx="762000" cy="9525"/>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0.73397</cdr:x>
      <cdr:y>0.5661</cdr:y>
    </cdr:from>
    <cdr:to>
      <cdr:x>0.87821</cdr:x>
      <cdr:y>0.56949</cdr:y>
    </cdr:to>
    <cdr:cxnSp macro="">
      <cdr:nvCxnSpPr>
        <cdr:cNvPr id="4" name="Straight Connector 3"/>
        <cdr:cNvCxnSpPr/>
      </cdr:nvCxnSpPr>
      <cdr:spPr>
        <a:xfrm xmlns:a="http://schemas.openxmlformats.org/drawingml/2006/main" flipV="1">
          <a:off x="4362450" y="1590675"/>
          <a:ext cx="857250" cy="9525"/>
        </a:xfrm>
        <a:prstGeom xmlns:a="http://schemas.openxmlformats.org/drawingml/2006/main" prst="line">
          <a:avLst/>
        </a:prstGeom>
        <a:ln xmlns:a="http://schemas.openxmlformats.org/drawingml/2006/main" w="28575">
          <a:solidFill>
            <a:srgbClr val="92D05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0.09615</cdr:x>
      <cdr:y>0.13319</cdr:y>
    </cdr:from>
    <cdr:to>
      <cdr:x>0.30128</cdr:x>
      <cdr:y>0.34915</cdr:y>
    </cdr:to>
    <cdr:cxnSp macro="">
      <cdr:nvCxnSpPr>
        <cdr:cNvPr id="6" name="Straight Connector 5"/>
        <cdr:cNvCxnSpPr/>
      </cdr:nvCxnSpPr>
      <cdr:spPr>
        <a:xfrm xmlns:a="http://schemas.openxmlformats.org/drawingml/2006/main">
          <a:off x="571500" y="374249"/>
          <a:ext cx="1219200" cy="606826"/>
        </a:xfrm>
        <a:prstGeom xmlns:a="http://schemas.openxmlformats.org/drawingml/2006/main" prst="line">
          <a:avLst/>
        </a:prstGeom>
        <a:ln xmlns:a="http://schemas.openxmlformats.org/drawingml/2006/main" w="2222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0.71047</cdr:x>
      <cdr:y>0.47765</cdr:y>
    </cdr:from>
    <cdr:to>
      <cdr:x>0.81571</cdr:x>
      <cdr:y>0.49022</cdr:y>
    </cdr:to>
    <cdr:cxnSp macro="">
      <cdr:nvCxnSpPr>
        <cdr:cNvPr id="7" name="Straight Connector 6"/>
        <cdr:cNvCxnSpPr/>
      </cdr:nvCxnSpPr>
      <cdr:spPr>
        <a:xfrm xmlns:a="http://schemas.openxmlformats.org/drawingml/2006/main" flipV="1">
          <a:off x="4222750" y="1342134"/>
          <a:ext cx="625475" cy="35335"/>
        </a:xfrm>
        <a:prstGeom xmlns:a="http://schemas.openxmlformats.org/drawingml/2006/main" prst="line">
          <a:avLst/>
        </a:prstGeom>
        <a:ln xmlns:a="http://schemas.openxmlformats.org/drawingml/2006/main" w="2222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0.50641</cdr:x>
      <cdr:y>0.43729</cdr:y>
    </cdr:from>
    <cdr:to>
      <cdr:x>0.70833</cdr:x>
      <cdr:y>0.48519</cdr:y>
    </cdr:to>
    <cdr:cxnSp macro="">
      <cdr:nvCxnSpPr>
        <cdr:cNvPr id="8" name="Straight Connector 7"/>
        <cdr:cNvCxnSpPr/>
      </cdr:nvCxnSpPr>
      <cdr:spPr>
        <a:xfrm xmlns:a="http://schemas.openxmlformats.org/drawingml/2006/main">
          <a:off x="3009900" y="1228725"/>
          <a:ext cx="1200150" cy="134610"/>
        </a:xfrm>
        <a:prstGeom xmlns:a="http://schemas.openxmlformats.org/drawingml/2006/main" prst="line">
          <a:avLst/>
        </a:prstGeom>
        <a:ln xmlns:a="http://schemas.openxmlformats.org/drawingml/2006/main" w="2222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0.29861</cdr:x>
      <cdr:y>0.34424</cdr:y>
    </cdr:from>
    <cdr:to>
      <cdr:x>0.50801</cdr:x>
      <cdr:y>0.43729</cdr:y>
    </cdr:to>
    <cdr:cxnSp macro="">
      <cdr:nvCxnSpPr>
        <cdr:cNvPr id="9" name="Straight Connector 8"/>
        <cdr:cNvCxnSpPr/>
      </cdr:nvCxnSpPr>
      <cdr:spPr>
        <a:xfrm xmlns:a="http://schemas.openxmlformats.org/drawingml/2006/main">
          <a:off x="1774825" y="967271"/>
          <a:ext cx="1244600" cy="261454"/>
        </a:xfrm>
        <a:prstGeom xmlns:a="http://schemas.openxmlformats.org/drawingml/2006/main" prst="line">
          <a:avLst/>
        </a:prstGeom>
        <a:ln xmlns:a="http://schemas.openxmlformats.org/drawingml/2006/main" w="2222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0.60958</cdr:x>
      <cdr:y>0.43901</cdr:y>
    </cdr:from>
    <cdr:to>
      <cdr:x>0.74165</cdr:x>
      <cdr:y>0.44516</cdr:y>
    </cdr:to>
    <cdr:cxnSp macro="">
      <cdr:nvCxnSpPr>
        <cdr:cNvPr id="17" name="Straight Connector 16"/>
        <cdr:cNvCxnSpPr/>
      </cdr:nvCxnSpPr>
      <cdr:spPr>
        <a:xfrm xmlns:a="http://schemas.openxmlformats.org/drawingml/2006/main">
          <a:off x="3623094" y="1233577"/>
          <a:ext cx="785004" cy="17253"/>
        </a:xfrm>
        <a:prstGeom xmlns:a="http://schemas.openxmlformats.org/drawingml/2006/main" prst="line">
          <a:avLst/>
        </a:prstGeom>
        <a:ln xmlns:a="http://schemas.openxmlformats.org/drawingml/2006/main" w="22225">
          <a:solidFill>
            <a:srgbClr val="007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0.73478</cdr:x>
      <cdr:y>0.44209</cdr:y>
    </cdr:from>
    <cdr:to>
      <cdr:x>0.88244</cdr:x>
      <cdr:y>0.44309</cdr:y>
    </cdr:to>
    <cdr:cxnSp macro="">
      <cdr:nvCxnSpPr>
        <cdr:cNvPr id="10" name="Straight Connector 9"/>
        <cdr:cNvCxnSpPr/>
      </cdr:nvCxnSpPr>
      <cdr:spPr>
        <a:xfrm xmlns:a="http://schemas.openxmlformats.org/drawingml/2006/main" flipV="1">
          <a:off x="4367247" y="1242204"/>
          <a:ext cx="877613" cy="2820"/>
        </a:xfrm>
        <a:prstGeom xmlns:a="http://schemas.openxmlformats.org/drawingml/2006/main" prst="line">
          <a:avLst/>
        </a:prstGeom>
        <a:ln xmlns:a="http://schemas.openxmlformats.org/drawingml/2006/main" w="22225">
          <a:solidFill>
            <a:srgbClr val="0070C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7</xdr:col>
      <xdr:colOff>457199</xdr:colOff>
      <xdr:row>3</xdr:row>
      <xdr:rowOff>66675</xdr:rowOff>
    </xdr:from>
    <xdr:to>
      <xdr:col>17</xdr:col>
      <xdr:colOff>28574</xdr:colOff>
      <xdr:row>21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12700</xdr:colOff>
      <xdr:row>14</xdr:row>
      <xdr:rowOff>12700</xdr:rowOff>
    </xdr:to>
    <xdr:pic>
      <xdr:nvPicPr>
        <xdr:cNvPr id="4" name="Picture 17" descr="Skip top of page navigation">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95300" y="6315075"/>
          <a:ext cx="12700" cy="12700"/>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18" name="Picture 33"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19" name="Picture 34"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20" name="Picture 35"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21" name="map_btn_sep"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22" name="remove_map_btn_sep"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23" name="statsig_btn_sep"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28</xdr:row>
      <xdr:rowOff>0</xdr:rowOff>
    </xdr:from>
    <xdr:to>
      <xdr:col>2</xdr:col>
      <xdr:colOff>12700</xdr:colOff>
      <xdr:row>32</xdr:row>
      <xdr:rowOff>50800</xdr:rowOff>
    </xdr:to>
    <xdr:pic>
      <xdr:nvPicPr>
        <xdr:cNvPr id="24" name="Picture 39" descr="http://factfinder2.census.gov/common/img/charttools_right_edge.png"/>
        <xdr:cNvPicPr>
          <a:picLocks noChangeAspect="1" noChangeArrowheads="1"/>
        </xdr:cNvPicPr>
      </xdr:nvPicPr>
      <xdr:blipFill>
        <a:blip xmlns:r="http://schemas.openxmlformats.org/officeDocument/2006/relationships" r:embed="rId4"/>
        <a:srcRect/>
        <a:stretch>
          <a:fillRect/>
        </a:stretch>
      </xdr:blipFill>
      <xdr:spPr bwMode="auto">
        <a:xfrm>
          <a:off x="495300" y="10010775"/>
          <a:ext cx="12700" cy="736600"/>
        </a:xfrm>
        <a:prstGeom prst="rect">
          <a:avLst/>
        </a:prstGeom>
        <a:noFill/>
      </xdr:spPr>
    </xdr:pic>
    <xdr:clientData/>
  </xdr:twoCellAnchor>
  <xdr:twoCellAnchor editAs="oneCell">
    <xdr:from>
      <xdr:col>2</xdr:col>
      <xdr:colOff>0</xdr:colOff>
      <xdr:row>28</xdr:row>
      <xdr:rowOff>0</xdr:rowOff>
    </xdr:from>
    <xdr:to>
      <xdr:col>2</xdr:col>
      <xdr:colOff>12700</xdr:colOff>
      <xdr:row>32</xdr:row>
      <xdr:rowOff>50800</xdr:rowOff>
    </xdr:to>
    <xdr:pic>
      <xdr:nvPicPr>
        <xdr:cNvPr id="25" name="Picture 40" descr="http://factfinder2.census.gov/common/img/charttools_right_edge.png"/>
        <xdr:cNvPicPr>
          <a:picLocks noChangeAspect="1" noChangeArrowheads="1"/>
        </xdr:cNvPicPr>
      </xdr:nvPicPr>
      <xdr:blipFill>
        <a:blip xmlns:r="http://schemas.openxmlformats.org/officeDocument/2006/relationships" r:embed="rId4"/>
        <a:srcRect/>
        <a:stretch>
          <a:fillRect/>
        </a:stretch>
      </xdr:blipFill>
      <xdr:spPr bwMode="auto">
        <a:xfrm>
          <a:off x="495300" y="10010775"/>
          <a:ext cx="12700" cy="736600"/>
        </a:xfrm>
        <a:prstGeom prst="rect">
          <a:avLst/>
        </a:prstGeom>
        <a:noFill/>
      </xdr:spPr>
    </xdr:pic>
    <xdr:clientData/>
  </xdr:twoCellAnchor>
  <xdr:twoCellAnchor editAs="oneCell">
    <xdr:from>
      <xdr:col>2</xdr:col>
      <xdr:colOff>0</xdr:colOff>
      <xdr:row>28</xdr:row>
      <xdr:rowOff>0</xdr:rowOff>
    </xdr:from>
    <xdr:to>
      <xdr:col>2</xdr:col>
      <xdr:colOff>31750</xdr:colOff>
      <xdr:row>29</xdr:row>
      <xdr:rowOff>12700</xdr:rowOff>
    </xdr:to>
    <xdr:pic>
      <xdr:nvPicPr>
        <xdr:cNvPr id="26" name="Picture 41"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10010775"/>
          <a:ext cx="31750" cy="174625"/>
        </a:xfrm>
        <a:prstGeom prst="rect">
          <a:avLst/>
        </a:prstGeom>
        <a:noFill/>
      </xdr:spPr>
    </xdr:pic>
    <xdr:clientData/>
  </xdr:twoCellAnchor>
  <xdr:twoCellAnchor editAs="oneCell">
    <xdr:from>
      <xdr:col>2</xdr:col>
      <xdr:colOff>0</xdr:colOff>
      <xdr:row>105</xdr:row>
      <xdr:rowOff>0</xdr:rowOff>
    </xdr:from>
    <xdr:to>
      <xdr:col>2</xdr:col>
      <xdr:colOff>12700</xdr:colOff>
      <xdr:row>128</xdr:row>
      <xdr:rowOff>12700</xdr:rowOff>
    </xdr:to>
    <xdr:pic>
      <xdr:nvPicPr>
        <xdr:cNvPr id="31" name="Picture 47" descr="http://factfinder2.census.gov/common/img/1px.gif"/>
        <xdr:cNvPicPr>
          <a:picLocks noChangeAspect="1" noChangeArrowheads="1"/>
        </xdr:cNvPicPr>
      </xdr:nvPicPr>
      <xdr:blipFill>
        <a:blip xmlns:r="http://schemas.openxmlformats.org/officeDocument/2006/relationships" r:embed="rId2"/>
        <a:srcRect/>
        <a:stretch>
          <a:fillRect/>
        </a:stretch>
      </xdr:blipFill>
      <xdr:spPr bwMode="auto">
        <a:xfrm>
          <a:off x="495300" y="24003000"/>
          <a:ext cx="12700" cy="3956050"/>
        </a:xfrm>
        <a:prstGeom prst="rect">
          <a:avLst/>
        </a:prstGeom>
        <a:noFill/>
      </xdr:spPr>
    </xdr:pic>
    <xdr:clientData/>
  </xdr:twoCellAnchor>
  <xdr:twoCellAnchor editAs="oneCell">
    <xdr:from>
      <xdr:col>2</xdr:col>
      <xdr:colOff>0</xdr:colOff>
      <xdr:row>105</xdr:row>
      <xdr:rowOff>0</xdr:rowOff>
    </xdr:from>
    <xdr:to>
      <xdr:col>2</xdr:col>
      <xdr:colOff>31750</xdr:colOff>
      <xdr:row>106</xdr:row>
      <xdr:rowOff>6350</xdr:rowOff>
    </xdr:to>
    <xdr:pic>
      <xdr:nvPicPr>
        <xdr:cNvPr id="32" name="Picture 48"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29308425"/>
          <a:ext cx="31750" cy="177800"/>
        </a:xfrm>
        <a:prstGeom prst="rect">
          <a:avLst/>
        </a:prstGeom>
        <a:noFill/>
      </xdr:spPr>
    </xdr:pic>
    <xdr:clientData/>
  </xdr:twoCellAnchor>
  <xdr:twoCellAnchor editAs="oneCell">
    <xdr:from>
      <xdr:col>2</xdr:col>
      <xdr:colOff>0</xdr:colOff>
      <xdr:row>105</xdr:row>
      <xdr:rowOff>0</xdr:rowOff>
    </xdr:from>
    <xdr:to>
      <xdr:col>2</xdr:col>
      <xdr:colOff>31750</xdr:colOff>
      <xdr:row>106</xdr:row>
      <xdr:rowOff>6350</xdr:rowOff>
    </xdr:to>
    <xdr:pic>
      <xdr:nvPicPr>
        <xdr:cNvPr id="33" name="Picture 49"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29498925"/>
          <a:ext cx="31750" cy="177800"/>
        </a:xfrm>
        <a:prstGeom prst="rect">
          <a:avLst/>
        </a:prstGeom>
        <a:noFill/>
      </xdr:spPr>
    </xdr:pic>
    <xdr:clientData/>
  </xdr:twoCellAnchor>
  <xdr:twoCellAnchor editAs="oneCell">
    <xdr:from>
      <xdr:col>2</xdr:col>
      <xdr:colOff>0</xdr:colOff>
      <xdr:row>105</xdr:row>
      <xdr:rowOff>0</xdr:rowOff>
    </xdr:from>
    <xdr:to>
      <xdr:col>2</xdr:col>
      <xdr:colOff>31750</xdr:colOff>
      <xdr:row>106</xdr:row>
      <xdr:rowOff>6350</xdr:rowOff>
    </xdr:to>
    <xdr:pic>
      <xdr:nvPicPr>
        <xdr:cNvPr id="34" name="Picture 50" descr="http://factfinder2.census.gov/common/img/button_sep.gif"/>
        <xdr:cNvPicPr>
          <a:picLocks noChangeAspect="1" noChangeArrowheads="1"/>
        </xdr:cNvPicPr>
      </xdr:nvPicPr>
      <xdr:blipFill>
        <a:blip xmlns:r="http://schemas.openxmlformats.org/officeDocument/2006/relationships" r:embed="rId3" cstate="print"/>
        <a:srcRect/>
        <a:stretch>
          <a:fillRect/>
        </a:stretch>
      </xdr:blipFill>
      <xdr:spPr bwMode="auto">
        <a:xfrm>
          <a:off x="495300" y="29689425"/>
          <a:ext cx="31750" cy="177800"/>
        </a:xfrm>
        <a:prstGeom prst="rect">
          <a:avLst/>
        </a:prstGeom>
        <a:noFill/>
      </xdr:spPr>
    </xdr:pic>
    <xdr:clientData/>
  </xdr:twoCellAnchor>
  <xdr:twoCellAnchor>
    <xdr:from>
      <xdr:col>1</xdr:col>
      <xdr:colOff>104775</xdr:colOff>
      <xdr:row>1</xdr:row>
      <xdr:rowOff>38100</xdr:rowOff>
    </xdr:from>
    <xdr:to>
      <xdr:col>7</xdr:col>
      <xdr:colOff>190500</xdr:colOff>
      <xdr:row>18</xdr:row>
      <xdr:rowOff>28575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368299</xdr:colOff>
      <xdr:row>17</xdr:row>
      <xdr:rowOff>76199</xdr:rowOff>
    </xdr:from>
    <xdr:to>
      <xdr:col>20</xdr:col>
      <xdr:colOff>295275</xdr:colOff>
      <xdr:row>45</xdr:row>
      <xdr:rowOff>123824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342899</xdr:colOff>
      <xdr:row>11</xdr:row>
      <xdr:rowOff>123825</xdr:rowOff>
    </xdr:from>
    <xdr:to>
      <xdr:col>18</xdr:col>
      <xdr:colOff>276224</xdr:colOff>
      <xdr:row>28</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14</xdr:row>
      <xdr:rowOff>44450</xdr:rowOff>
    </xdr:from>
    <xdr:to>
      <xdr:col>6</xdr:col>
      <xdr:colOff>495300</xdr:colOff>
      <xdr:row>26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304800</xdr:colOff>
      <xdr:row>12</xdr:row>
      <xdr:rowOff>38100</xdr:rowOff>
    </xdr:from>
    <xdr:to>
      <xdr:col>6</xdr:col>
      <xdr:colOff>542925</xdr:colOff>
      <xdr:row>29</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2</xdr:row>
      <xdr:rowOff>47625</xdr:rowOff>
    </xdr:from>
    <xdr:to>
      <xdr:col>7</xdr:col>
      <xdr:colOff>276225</xdr:colOff>
      <xdr:row>19</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an%20Pisarski/AppData/Local/Microsoft/Windows/Temporary%20Internet%20Files/Content.Outlook/O6132IG3/Figure%203-49%2052%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IA4/Brief%2012/Brief%2012%20compiled%20061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dis/AppData/Local/Microsoft/Windows/Temporary%20Internet%20Files/Content.Outlook/V25YG9II/Person%20trips%20via%20transit%20by%20trip%20purpose%20and%20relative%20cars%20and%20workers%20for%20nationwide%202009%20NHTS%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IA4/Brief%2010/Brief%2010%20compiled,%20July%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0"/>
      <sheetName val="pivot 2010"/>
      <sheetName val="Summary 2011"/>
      <sheetName val="pivot 2011"/>
      <sheetName val="2011"/>
      <sheetName val="Combined MSA Pivot 2010"/>
      <sheetName val="2010"/>
      <sheetName val="Ann"/>
      <sheetName val="1990 CMSA Equivalencies"/>
      <sheetName val="Metro Areas"/>
      <sheetName val="1990"/>
      <sheetName val="T 2  BEST WORSE"/>
    </sheetNames>
    <sheetDataSet>
      <sheetData sheetId="0"/>
      <sheetData sheetId="1">
        <row r="4">
          <cell r="H4">
            <v>136941010</v>
          </cell>
        </row>
        <row r="5">
          <cell r="B5">
            <v>19684850</v>
          </cell>
          <cell r="C5">
            <v>15932569</v>
          </cell>
          <cell r="D5">
            <v>1858483</v>
          </cell>
          <cell r="E5">
            <v>430748</v>
          </cell>
          <cell r="F5">
            <v>783872</v>
          </cell>
        </row>
        <row r="6">
          <cell r="B6">
            <v>5810061</v>
          </cell>
          <cell r="C6">
            <v>4598287</v>
          </cell>
          <cell r="D6">
            <v>571376</v>
          </cell>
          <cell r="E6">
            <v>77060</v>
          </cell>
          <cell r="F6">
            <v>251469</v>
          </cell>
        </row>
        <row r="7">
          <cell r="B7">
            <v>13173309</v>
          </cell>
          <cell r="C7">
            <v>10153893</v>
          </cell>
          <cell r="D7">
            <v>1236806</v>
          </cell>
          <cell r="E7">
            <v>522503</v>
          </cell>
          <cell r="F7">
            <v>697892</v>
          </cell>
        </row>
        <row r="8">
          <cell r="B8">
            <v>10316981</v>
          </cell>
          <cell r="C8">
            <v>8359199</v>
          </cell>
          <cell r="D8">
            <v>1016713</v>
          </cell>
          <cell r="E8">
            <v>114907</v>
          </cell>
          <cell r="F8">
            <v>401006</v>
          </cell>
        </row>
        <row r="10">
          <cell r="B10">
            <v>13529467</v>
          </cell>
          <cell r="C10">
            <v>10875739</v>
          </cell>
          <cell r="D10">
            <v>1323677</v>
          </cell>
          <cell r="E10">
            <v>212193</v>
          </cell>
          <cell r="F10">
            <v>551817</v>
          </cell>
        </row>
        <row r="11">
          <cell r="B11">
            <v>47938485</v>
          </cell>
          <cell r="C11">
            <v>33656570</v>
          </cell>
          <cell r="D11">
            <v>4487606</v>
          </cell>
          <cell r="E11">
            <v>5254994</v>
          </cell>
          <cell r="F11">
            <v>2130756</v>
          </cell>
        </row>
        <row r="13">
          <cell r="B13">
            <v>110741038</v>
          </cell>
          <cell r="C13">
            <v>83793248</v>
          </cell>
          <cell r="D13">
            <v>10521580</v>
          </cell>
          <cell r="E13">
            <v>6617544</v>
          </cell>
          <cell r="F13">
            <v>4831515</v>
          </cell>
        </row>
      </sheetData>
      <sheetData sheetId="2"/>
      <sheetData sheetId="3">
        <row r="4">
          <cell r="H4">
            <v>138269979</v>
          </cell>
        </row>
      </sheetData>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1"/>
      <sheetName val="Figure 12-1"/>
      <sheetName val="Figure 12-2"/>
      <sheetName val="Figure 12-3"/>
      <sheetName val="Figure 12-4"/>
      <sheetName val="Figure 12-5"/>
      <sheetName val="Figure 12-6"/>
      <sheetName val="Table 12-2"/>
      <sheetName val="Figure 12-7"/>
      <sheetName val="fig 8"/>
      <sheetName val="Figure 12-9"/>
      <sheetName val="Table 12-3"/>
      <sheetName val="Figure 12-10"/>
      <sheetName val="Figure 12-11"/>
      <sheetName val="Figure 12-12"/>
      <sheetName val="Figure 12-13"/>
      <sheetName val="Figure 12-14"/>
      <sheetName val="Table 1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H2" t="str">
            <v>Carpool</v>
          </cell>
          <cell r="I2" t="str">
            <v>Transit</v>
          </cell>
          <cell r="J2" t="str">
            <v>Work at home</v>
          </cell>
        </row>
        <row r="4">
          <cell r="A4" t="str">
            <v>5,000+</v>
          </cell>
          <cell r="H4">
            <v>9.3611760989109261</v>
          </cell>
          <cell r="I4">
            <v>10.961952594037964</v>
          </cell>
          <cell r="J4">
            <v>4.4447712521578433</v>
          </cell>
        </row>
        <row r="5">
          <cell r="A5" t="str">
            <v>2,500-5,000</v>
          </cell>
          <cell r="H5">
            <v>9.388726856706997</v>
          </cell>
          <cell r="I5">
            <v>3.9663762536808331</v>
          </cell>
          <cell r="J5">
            <v>5.2977729437607515</v>
          </cell>
        </row>
        <row r="6">
          <cell r="A6" t="str">
            <v>1,000-2,500</v>
          </cell>
          <cell r="H6">
            <v>9.4411844641945457</v>
          </cell>
          <cell r="I6">
            <v>2.1882208906849683</v>
          </cell>
          <cell r="J6">
            <v>3.9821080678796132</v>
          </cell>
        </row>
        <row r="7">
          <cell r="A7" t="str">
            <v>500-1,000</v>
          </cell>
          <cell r="H7">
            <v>9.7836596223635421</v>
          </cell>
          <cell r="I7">
            <v>1.5683766404101507</v>
          </cell>
          <cell r="J7">
            <v>4.0786307398510235</v>
          </cell>
        </row>
        <row r="8">
          <cell r="A8" t="str">
            <v>250-500</v>
          </cell>
          <cell r="H8">
            <v>9.8547530522737219</v>
          </cell>
          <cell r="I8">
            <v>1.1137657421294078</v>
          </cell>
          <cell r="J8">
            <v>3.8868541097439255</v>
          </cell>
        </row>
        <row r="9">
          <cell r="A9" t="str">
            <v>100-250</v>
          </cell>
          <cell r="H9">
            <v>9.8342513099260067</v>
          </cell>
          <cell r="I9">
            <v>1.3263199818384006</v>
          </cell>
          <cell r="J9">
            <v>4.3281645407853722</v>
          </cell>
        </row>
        <row r="10">
          <cell r="A10" t="str">
            <v>Nonmetro areas</v>
          </cell>
          <cell r="H10">
            <v>9.5010668041598088</v>
          </cell>
          <cell r="I10">
            <v>5.9756925883248453</v>
          </cell>
          <cell r="J10">
            <v>4.3628948105037626</v>
          </cell>
        </row>
      </sheetData>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by cars-workers"/>
      <sheetName val="Usual-actual modes"/>
      <sheetName val="SPSS script"/>
    </sheetNames>
    <sheetDataSet>
      <sheetData sheetId="0">
        <row r="9">
          <cell r="A9" t="str">
            <v>0 Cars, 1 or More Workers</v>
          </cell>
          <cell r="B9">
            <v>804552466</v>
          </cell>
        </row>
        <row r="10">
          <cell r="A10" t="str">
            <v>1 More Worker than Cars</v>
          </cell>
          <cell r="B10">
            <v>531849897</v>
          </cell>
        </row>
        <row r="11">
          <cell r="A11" t="str">
            <v>2+ More Workers than Cars</v>
          </cell>
          <cell r="B11">
            <v>120795655</v>
          </cell>
        </row>
        <row r="12">
          <cell r="A12" t="str">
            <v>1 Car, 1 Worker</v>
          </cell>
          <cell r="B12">
            <v>348654565</v>
          </cell>
        </row>
        <row r="13">
          <cell r="A13" t="str">
            <v>Cars = Workers</v>
          </cell>
          <cell r="B13">
            <v>213628853</v>
          </cell>
        </row>
        <row r="14">
          <cell r="A14" t="str">
            <v>Cars Greater than Workers</v>
          </cell>
          <cell r="B14">
            <v>220740702</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0-1"/>
      <sheetName val="Figure 10-2"/>
      <sheetName val="Figure 10-3"/>
      <sheetName val="Figure 10-4"/>
      <sheetName val="Table 10-1"/>
      <sheetName val="Figure 10-5 "/>
      <sheetName val="Table 10-2"/>
      <sheetName val="Table 10-3"/>
      <sheetName val="Figure 10-6"/>
      <sheetName val="Figure 10-7"/>
      <sheetName val="Table 10-4"/>
      <sheetName val="Figure 10-8"/>
      <sheetName val="Figure 10-9"/>
      <sheetName val="Table 10-5"/>
      <sheetName val="Table 10-6"/>
      <sheetName val="Table 10-7"/>
      <sheetName val="Figure 10-10"/>
      <sheetName val="Figure 10-11"/>
      <sheetName val="Figure 10-12"/>
      <sheetName val="Figure 10-13"/>
      <sheetName val="Figure 10-14"/>
      <sheetName val="Figure 10-15"/>
      <sheetName val="Figure 10-16"/>
      <sheetName val="Figure 10-17"/>
      <sheetName val="Figure 10-18"/>
      <sheetName val="Figure 10-19"/>
      <sheetName val="Figure 10-20"/>
    </sheetNames>
    <sheetDataSet>
      <sheetData sheetId="0" refreshError="1"/>
      <sheetData sheetId="1" refreshError="1"/>
      <sheetData sheetId="2" refreshError="1"/>
      <sheetData sheetId="3" refreshError="1"/>
      <sheetData sheetId="4" refreshError="1"/>
      <sheetData sheetId="5">
        <row r="1">
          <cell r="B1" t="str">
            <v>1980</v>
          </cell>
          <cell r="C1" t="str">
            <v>1990</v>
          </cell>
          <cell r="D1" t="str">
            <v>2000</v>
          </cell>
          <cell r="E1" t="str">
            <v>2010</v>
          </cell>
        </row>
        <row r="6">
          <cell r="A6" t="str">
            <v>Two-person Carpool</v>
          </cell>
          <cell r="B6">
            <v>13303701</v>
          </cell>
          <cell r="C6">
            <v>12078175</v>
          </cell>
          <cell r="D6">
            <v>12097346</v>
          </cell>
          <cell r="E6">
            <v>10293699</v>
          </cell>
        </row>
        <row r="7">
          <cell r="A7" t="str">
            <v>Three-person Carpool</v>
          </cell>
          <cell r="B7">
            <v>3360781</v>
          </cell>
          <cell r="C7">
            <v>2001378</v>
          </cell>
          <cell r="D7">
            <v>2159151</v>
          </cell>
          <cell r="E7">
            <v>1733411</v>
          </cell>
        </row>
        <row r="8">
          <cell r="A8" t="str">
            <v>Four-person Carpool</v>
          </cell>
          <cell r="B8">
            <v>1400527</v>
          </cell>
          <cell r="C8">
            <v>702222</v>
          </cell>
          <cell r="D8">
            <v>766012</v>
          </cell>
          <cell r="E8">
            <v>635904</v>
          </cell>
        </row>
        <row r="9">
          <cell r="A9" t="str">
            <v>5+-person Carpool</v>
          </cell>
          <cell r="B9">
            <v>1000038</v>
          </cell>
          <cell r="C9">
            <v>595859</v>
          </cell>
          <cell r="D9">
            <v>611542</v>
          </cell>
          <cell r="E9">
            <v>603342</v>
          </cell>
        </row>
        <row r="11">
          <cell r="A11" t="str">
            <v>Bus or Trolley Bus</v>
          </cell>
          <cell r="B11">
            <v>3924787</v>
          </cell>
          <cell r="C11">
            <v>3445000</v>
          </cell>
          <cell r="D11">
            <v>3206682</v>
          </cell>
          <cell r="E11">
            <v>3601473</v>
          </cell>
        </row>
        <row r="12">
          <cell r="A12" t="str">
            <v xml:space="preserve">Streetcar or Trolley Car  </v>
          </cell>
          <cell r="C12">
            <v>78130</v>
          </cell>
          <cell r="D12">
            <v>72713</v>
          </cell>
          <cell r="E12">
            <v>88018</v>
          </cell>
        </row>
        <row r="13">
          <cell r="A13" t="str">
            <v>Subway or Elevated</v>
          </cell>
          <cell r="B13">
            <v>1528852</v>
          </cell>
          <cell r="C13">
            <v>1755476</v>
          </cell>
          <cell r="D13">
            <v>1885961</v>
          </cell>
          <cell r="E13">
            <v>2319179</v>
          </cell>
        </row>
        <row r="14">
          <cell r="A14" t="str">
            <v>Railroad</v>
          </cell>
          <cell r="B14">
            <v>554089</v>
          </cell>
          <cell r="C14">
            <v>574052</v>
          </cell>
          <cell r="D14">
            <v>658097</v>
          </cell>
          <cell r="E14">
            <v>721027</v>
          </cell>
        </row>
        <row r="15">
          <cell r="A15" t="str">
            <v>Ferryboat</v>
          </cell>
          <cell r="C15">
            <v>37497</v>
          </cell>
          <cell r="D15">
            <v>44106</v>
          </cell>
          <cell r="E15">
            <v>38964</v>
          </cell>
        </row>
        <row r="16">
          <cell r="A16" t="str">
            <v>Taxicab</v>
          </cell>
          <cell r="B16">
            <v>167333</v>
          </cell>
          <cell r="C16">
            <v>179434</v>
          </cell>
          <cell r="D16">
            <v>200144</v>
          </cell>
          <cell r="E16">
            <v>151247</v>
          </cell>
        </row>
        <row r="17">
          <cell r="A17" t="str">
            <v>Motorcycle</v>
          </cell>
          <cell r="B17">
            <v>419007</v>
          </cell>
          <cell r="C17">
            <v>237404</v>
          </cell>
          <cell r="D17">
            <v>142424</v>
          </cell>
          <cell r="E17">
            <v>266777</v>
          </cell>
        </row>
        <row r="18">
          <cell r="A18" t="str">
            <v>Bicycle</v>
          </cell>
          <cell r="B18">
            <v>468348</v>
          </cell>
          <cell r="C18">
            <v>466856</v>
          </cell>
          <cell r="D18">
            <v>488497</v>
          </cell>
          <cell r="E18">
            <v>731286</v>
          </cell>
        </row>
        <row r="19">
          <cell r="A19" t="str">
            <v>Walk</v>
          </cell>
          <cell r="B19">
            <v>5413248</v>
          </cell>
          <cell r="C19">
            <v>4488886</v>
          </cell>
          <cell r="D19">
            <v>3758982</v>
          </cell>
          <cell r="E19">
            <v>3797048</v>
          </cell>
        </row>
        <row r="20">
          <cell r="A20" t="str">
            <v xml:space="preserve">Other </v>
          </cell>
          <cell r="B20">
            <v>703273</v>
          </cell>
          <cell r="C20">
            <v>808582</v>
          </cell>
          <cell r="D20">
            <v>901298</v>
          </cell>
          <cell r="E20">
            <v>1177918</v>
          </cell>
        </row>
        <row r="21">
          <cell r="A21" t="str">
            <v>Worked at Home</v>
          </cell>
          <cell r="B21">
            <v>2179863</v>
          </cell>
          <cell r="C21">
            <v>3406025</v>
          </cell>
          <cell r="D21">
            <v>4184223</v>
          </cell>
          <cell r="E21">
            <v>5924200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B1" t="str">
            <v>2005-2010</v>
          </cell>
        </row>
      </sheetData>
      <sheetData sheetId="19" refreshError="1"/>
      <sheetData sheetId="20">
        <row r="27">
          <cell r="B27" t="str">
            <v>&lt;10,000</v>
          </cell>
        </row>
      </sheetData>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tdprogram.gov/ntdprogram/pubs.htm" TargetMode="External"/><Relationship Id="rId1" Type="http://schemas.openxmlformats.org/officeDocument/2006/relationships/hyperlink" Target="http://www.apta.com/resources/statistics/Documents/FactBook/2013-Fact-Book-Appendix-A.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census.gov/acs/www/data_documentation/documentation_main/" TargetMode="External"/><Relationship Id="rId2" Type="http://schemas.openxmlformats.org/officeDocument/2006/relationships/hyperlink" Target="javascript:openMetadata('table','table.en.ACS_10_1YR_B08006')" TargetMode="External"/><Relationship Id="rId1" Type="http://schemas.openxmlformats.org/officeDocument/2006/relationships/hyperlink" Target="javascript:openMetadata('table','table.en.ACS_10_1YR_B08006')"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96"/>
  <sheetViews>
    <sheetView workbookViewId="0">
      <selection activeCell="D25" sqref="D25"/>
    </sheetView>
  </sheetViews>
  <sheetFormatPr defaultRowHeight="12.75" x14ac:dyDescent="0.2"/>
  <cols>
    <col min="2" max="2" width="17.28515625" bestFit="1" customWidth="1"/>
    <col min="3" max="3" width="10.28515625" bestFit="1" customWidth="1"/>
  </cols>
  <sheetData>
    <row r="1" spans="1:10" x14ac:dyDescent="0.2">
      <c r="A1" s="4"/>
    </row>
    <row r="2" spans="1:10" ht="15" thickBot="1" x14ac:dyDescent="0.25">
      <c r="A2" s="4"/>
      <c r="B2" s="199" t="s">
        <v>575</v>
      </c>
      <c r="C2" s="199"/>
      <c r="D2" s="199"/>
      <c r="E2" s="199"/>
      <c r="F2" s="199"/>
      <c r="G2" s="199"/>
      <c r="H2" s="199"/>
      <c r="I2" s="199"/>
      <c r="J2" s="199"/>
    </row>
    <row r="3" spans="1:10" ht="15" x14ac:dyDescent="0.25">
      <c r="A3" s="4"/>
      <c r="B3" s="203"/>
      <c r="C3" s="200" t="s">
        <v>1</v>
      </c>
      <c r="D3" s="200"/>
      <c r="E3" s="200" t="s">
        <v>2</v>
      </c>
      <c r="F3" s="200"/>
      <c r="G3" s="200" t="s">
        <v>3</v>
      </c>
      <c r="H3" s="200"/>
      <c r="I3" s="201" t="s">
        <v>142</v>
      </c>
      <c r="J3" s="202"/>
    </row>
    <row r="4" spans="1:10" ht="15" x14ac:dyDescent="0.25">
      <c r="A4" s="148"/>
      <c r="B4" s="204"/>
      <c r="C4" s="137" t="s">
        <v>574</v>
      </c>
      <c r="D4" s="138" t="s">
        <v>24</v>
      </c>
      <c r="E4" s="137" t="s">
        <v>574</v>
      </c>
      <c r="F4" s="138" t="s">
        <v>24</v>
      </c>
      <c r="G4" s="137" t="s">
        <v>574</v>
      </c>
      <c r="H4" s="138" t="s">
        <v>24</v>
      </c>
      <c r="I4" s="137" t="s">
        <v>574</v>
      </c>
      <c r="J4" s="139" t="s">
        <v>24</v>
      </c>
    </row>
    <row r="5" spans="1:10" ht="15" x14ac:dyDescent="0.25">
      <c r="A5" s="148"/>
      <c r="B5" s="140" t="s">
        <v>398</v>
      </c>
      <c r="C5" s="141">
        <v>96617</v>
      </c>
      <c r="D5" s="142">
        <v>1</v>
      </c>
      <c r="E5" s="141">
        <v>115070</v>
      </c>
      <c r="F5" s="142">
        <v>1</v>
      </c>
      <c r="G5" s="141">
        <v>128279</v>
      </c>
      <c r="H5" s="142">
        <v>1</v>
      </c>
      <c r="I5" s="141">
        <v>136941</v>
      </c>
      <c r="J5" s="143">
        <v>1</v>
      </c>
    </row>
    <row r="6" spans="1:10" ht="15.75" thickBot="1" x14ac:dyDescent="0.3">
      <c r="A6" s="148"/>
      <c r="B6" s="144" t="s">
        <v>493</v>
      </c>
      <c r="C6" s="145">
        <v>6008</v>
      </c>
      <c r="D6" s="146">
        <v>6.2183673680615212E-2</v>
      </c>
      <c r="E6" s="145">
        <v>5889</v>
      </c>
      <c r="F6" s="146">
        <v>5.1177544103589122E-2</v>
      </c>
      <c r="G6" s="145">
        <v>5869</v>
      </c>
      <c r="H6" s="146">
        <v>4.5751837791064787E-2</v>
      </c>
      <c r="I6" s="145">
        <v>6769</v>
      </c>
      <c r="J6" s="147">
        <v>4.9399999999999999E-2</v>
      </c>
    </row>
    <row r="7" spans="1:10" x14ac:dyDescent="0.2">
      <c r="A7" s="148"/>
    </row>
    <row r="8" spans="1:10" x14ac:dyDescent="0.2">
      <c r="A8" s="148"/>
      <c r="B8" s="10" t="s">
        <v>571</v>
      </c>
    </row>
    <row r="9" spans="1:10" x14ac:dyDescent="0.2">
      <c r="A9" s="148"/>
    </row>
    <row r="10" spans="1:10" x14ac:dyDescent="0.2">
      <c r="A10" s="148"/>
    </row>
    <row r="11" spans="1:10" x14ac:dyDescent="0.2">
      <c r="A11" s="148"/>
    </row>
    <row r="12" spans="1:10" x14ac:dyDescent="0.2">
      <c r="A12" s="148"/>
    </row>
    <row r="13" spans="1:10" x14ac:dyDescent="0.2">
      <c r="A13" s="148"/>
    </row>
    <row r="14" spans="1:10" x14ac:dyDescent="0.2">
      <c r="A14" s="148"/>
    </row>
    <row r="15" spans="1:10" x14ac:dyDescent="0.2">
      <c r="A15" s="4"/>
    </row>
    <row r="182" spans="1:2" x14ac:dyDescent="0.2">
      <c r="A182" s="4"/>
      <c r="B182" s="4"/>
    </row>
    <row r="183" spans="1:2" x14ac:dyDescent="0.2">
      <c r="A183" s="4"/>
      <c r="B183" s="4"/>
    </row>
    <row r="184" spans="1:2" x14ac:dyDescent="0.2">
      <c r="A184" s="149"/>
      <c r="B184" s="4"/>
    </row>
    <row r="185" spans="1:2" x14ac:dyDescent="0.2">
      <c r="A185" s="4"/>
      <c r="B185" s="4"/>
    </row>
    <row r="186" spans="1:2" x14ac:dyDescent="0.2">
      <c r="A186" s="4"/>
      <c r="B186" s="4"/>
    </row>
    <row r="187" spans="1:2" x14ac:dyDescent="0.2">
      <c r="A187" s="4"/>
      <c r="B187" s="4"/>
    </row>
    <row r="188" spans="1:2" x14ac:dyDescent="0.2">
      <c r="A188" s="4"/>
      <c r="B188" s="4"/>
    </row>
    <row r="189" spans="1:2" x14ac:dyDescent="0.2">
      <c r="A189" s="4"/>
      <c r="B189" s="4"/>
    </row>
    <row r="190" spans="1:2" x14ac:dyDescent="0.2">
      <c r="A190" s="4"/>
      <c r="B190" s="4"/>
    </row>
    <row r="191" spans="1:2" x14ac:dyDescent="0.2">
      <c r="A191" s="4"/>
      <c r="B191" s="4"/>
    </row>
    <row r="192" spans="1:2" x14ac:dyDescent="0.2">
      <c r="A192" s="4"/>
      <c r="B192" s="4"/>
    </row>
    <row r="193" spans="1:2" x14ac:dyDescent="0.2">
      <c r="A193" s="4"/>
      <c r="B193" s="4"/>
    </row>
    <row r="194" spans="1:2" x14ac:dyDescent="0.2">
      <c r="A194" s="4"/>
      <c r="B194" s="4"/>
    </row>
    <row r="195" spans="1:2" x14ac:dyDescent="0.2">
      <c r="A195" s="4"/>
      <c r="B195" s="4"/>
    </row>
    <row r="196" spans="1:2" x14ac:dyDescent="0.2">
      <c r="A196" s="4"/>
      <c r="B196" s="4"/>
    </row>
  </sheetData>
  <mergeCells count="6">
    <mergeCell ref="B2:J2"/>
    <mergeCell ref="C3:D3"/>
    <mergeCell ref="E3:F3"/>
    <mergeCell ref="G3:H3"/>
    <mergeCell ref="I3:J3"/>
    <mergeCell ref="B3:B4"/>
  </mergeCells>
  <phoneticPr fontId="2" type="noConversion"/>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BD127"/>
  <sheetViews>
    <sheetView tabSelected="1" topLeftCell="A55" workbookViewId="0">
      <selection activeCell="E32" sqref="E32"/>
    </sheetView>
  </sheetViews>
  <sheetFormatPr defaultRowHeight="12.75" x14ac:dyDescent="0.2"/>
  <cols>
    <col min="1" max="1" width="19.28515625" style="16" customWidth="1"/>
    <col min="2" max="2" width="12.140625" style="16" customWidth="1"/>
    <col min="3" max="3" width="13.42578125" style="16" bestFit="1" customWidth="1"/>
    <col min="4" max="12" width="12.7109375" style="16" bestFit="1" customWidth="1"/>
    <col min="13" max="13" width="13.85546875" style="16" bestFit="1" customWidth="1"/>
    <col min="14" max="16" width="14.85546875" style="16" bestFit="1" customWidth="1"/>
    <col min="17" max="17" width="9.140625" style="16" bestFit="1" customWidth="1"/>
    <col min="18" max="18" width="11.140625" style="16" bestFit="1" customWidth="1"/>
    <col min="19" max="19" width="17.5703125" style="16" customWidth="1"/>
    <col min="20" max="20" width="14.42578125" style="16" customWidth="1"/>
    <col min="21" max="16384" width="9.140625" style="16"/>
  </cols>
  <sheetData>
    <row r="2" spans="2:2" ht="14.25" x14ac:dyDescent="0.2">
      <c r="B2" s="93" t="s">
        <v>550</v>
      </c>
    </row>
    <row r="21" spans="1:33" x14ac:dyDescent="0.2">
      <c r="B21" s="16" t="s">
        <v>589</v>
      </c>
    </row>
    <row r="22" spans="1:33" ht="13.5" thickBot="1" x14ac:dyDescent="0.25"/>
    <row r="23" spans="1:33" ht="14.25" x14ac:dyDescent="0.2">
      <c r="A23" s="230" t="s">
        <v>597</v>
      </c>
      <c r="B23" s="231"/>
      <c r="C23" s="231"/>
      <c r="D23" s="231"/>
      <c r="E23" s="231"/>
      <c r="F23" s="231"/>
      <c r="G23" s="231"/>
      <c r="H23" s="231"/>
      <c r="I23" s="231"/>
      <c r="J23" s="231"/>
      <c r="K23" s="231" t="s">
        <v>597</v>
      </c>
      <c r="L23" s="231"/>
      <c r="M23" s="231"/>
      <c r="N23" s="231"/>
      <c r="O23" s="231"/>
      <c r="P23" s="231"/>
      <c r="Q23" s="232"/>
      <c r="R23" s="73"/>
      <c r="S23" s="73"/>
    </row>
    <row r="24" spans="1:33" ht="28.5" x14ac:dyDescent="0.2">
      <c r="A24" s="74" t="s">
        <v>598</v>
      </c>
      <c r="B24" s="233" t="s">
        <v>463</v>
      </c>
      <c r="C24" s="233"/>
      <c r="D24" s="233"/>
      <c r="E24" s="233"/>
      <c r="F24" s="233"/>
      <c r="G24" s="233"/>
      <c r="H24" s="233"/>
      <c r="I24" s="233"/>
      <c r="J24" s="233"/>
      <c r="K24" s="233" t="s">
        <v>463</v>
      </c>
      <c r="L24" s="233"/>
      <c r="M24" s="233"/>
      <c r="N24" s="233"/>
      <c r="O24" s="233"/>
      <c r="P24" s="233"/>
      <c r="Q24" s="234"/>
      <c r="R24" s="228"/>
      <c r="S24" s="42"/>
      <c r="T24" s="42"/>
      <c r="U24" s="42"/>
      <c r="V24" s="42"/>
      <c r="W24" s="42"/>
      <c r="X24" s="42"/>
      <c r="Y24" s="42"/>
      <c r="Z24" s="42"/>
      <c r="AA24" s="42"/>
      <c r="AB24" s="42"/>
      <c r="AC24" s="42"/>
      <c r="AD24" s="42"/>
      <c r="AE24" s="42"/>
      <c r="AF24" s="42"/>
      <c r="AG24" s="42"/>
    </row>
    <row r="25" spans="1:33" ht="15" thickBot="1" x14ac:dyDescent="0.25">
      <c r="A25" s="75" t="s">
        <v>464</v>
      </c>
      <c r="B25" s="76" t="s">
        <v>465</v>
      </c>
      <c r="C25" s="76" t="s">
        <v>466</v>
      </c>
      <c r="D25" s="76" t="s">
        <v>467</v>
      </c>
      <c r="E25" s="76" t="s">
        <v>468</v>
      </c>
      <c r="F25" s="76" t="s">
        <v>469</v>
      </c>
      <c r="G25" s="76" t="s">
        <v>470</v>
      </c>
      <c r="H25" s="76" t="s">
        <v>471</v>
      </c>
      <c r="I25" s="76" t="s">
        <v>472</v>
      </c>
      <c r="J25" s="76" t="s">
        <v>473</v>
      </c>
      <c r="K25" s="76" t="s">
        <v>474</v>
      </c>
      <c r="L25" s="76" t="s">
        <v>475</v>
      </c>
      <c r="M25" s="76" t="s">
        <v>476</v>
      </c>
      <c r="N25" s="76" t="s">
        <v>477</v>
      </c>
      <c r="O25" s="76" t="s">
        <v>478</v>
      </c>
      <c r="P25" s="76" t="s">
        <v>479</v>
      </c>
      <c r="Q25" s="77" t="s">
        <v>480</v>
      </c>
      <c r="R25" s="228"/>
      <c r="S25" s="42"/>
      <c r="T25" s="42"/>
      <c r="U25" s="42"/>
      <c r="V25" s="42"/>
      <c r="W25" s="42"/>
      <c r="X25" s="42"/>
      <c r="Y25" s="42"/>
      <c r="Z25" s="42"/>
      <c r="AA25" s="42"/>
      <c r="AB25" s="42"/>
      <c r="AC25" s="42"/>
      <c r="AD25" s="42"/>
      <c r="AE25" s="42"/>
      <c r="AF25" s="42"/>
      <c r="AG25" s="42"/>
    </row>
    <row r="26" spans="1:33" x14ac:dyDescent="0.2">
      <c r="A26" s="78" t="s">
        <v>7</v>
      </c>
      <c r="B26" s="79">
        <v>1751034</v>
      </c>
      <c r="C26" s="79">
        <v>1934067</v>
      </c>
      <c r="D26" s="79">
        <v>2718428</v>
      </c>
      <c r="E26" s="79">
        <v>3343889</v>
      </c>
      <c r="F26" s="79">
        <v>4002446</v>
      </c>
      <c r="G26" s="79">
        <v>4142220</v>
      </c>
      <c r="H26" s="79">
        <v>4717697</v>
      </c>
      <c r="I26" s="79">
        <v>4551079</v>
      </c>
      <c r="J26" s="79">
        <v>4906780</v>
      </c>
      <c r="K26" s="79">
        <v>9396624</v>
      </c>
      <c r="L26" s="79">
        <v>13208019</v>
      </c>
      <c r="M26" s="79">
        <v>17929357</v>
      </c>
      <c r="N26" s="79">
        <v>11874286</v>
      </c>
      <c r="O26" s="79">
        <v>7310676</v>
      </c>
      <c r="P26" s="79">
        <v>6843276</v>
      </c>
      <c r="Q26" s="80">
        <v>6094182</v>
      </c>
      <c r="R26" s="81"/>
      <c r="S26" s="42"/>
      <c r="T26" s="42"/>
      <c r="U26" s="42"/>
      <c r="V26" s="42"/>
      <c r="W26" s="42"/>
      <c r="X26" s="42"/>
      <c r="Y26" s="42"/>
      <c r="Z26" s="42"/>
      <c r="AA26" s="42"/>
      <c r="AB26" s="42"/>
      <c r="AC26" s="42"/>
      <c r="AD26" s="42"/>
      <c r="AE26" s="42"/>
      <c r="AF26" s="42"/>
      <c r="AG26" s="42"/>
    </row>
    <row r="27" spans="1:33" x14ac:dyDescent="0.2">
      <c r="A27" s="82" t="s">
        <v>481</v>
      </c>
      <c r="B27" s="79">
        <v>220865</v>
      </c>
      <c r="C27" s="79">
        <v>237562</v>
      </c>
      <c r="D27" s="79">
        <v>334570</v>
      </c>
      <c r="E27" s="79">
        <v>388527</v>
      </c>
      <c r="F27" s="79">
        <v>455610</v>
      </c>
      <c r="G27" s="79">
        <v>482915</v>
      </c>
      <c r="H27" s="79">
        <v>500314</v>
      </c>
      <c r="I27" s="79">
        <v>488177</v>
      </c>
      <c r="J27" s="79">
        <v>517769</v>
      </c>
      <c r="K27" s="79">
        <v>962117</v>
      </c>
      <c r="L27" s="79">
        <v>1287385</v>
      </c>
      <c r="M27" s="79">
        <v>1663931</v>
      </c>
      <c r="N27" s="79">
        <v>1029081</v>
      </c>
      <c r="O27" s="79">
        <v>606032</v>
      </c>
      <c r="P27" s="79">
        <v>580542</v>
      </c>
      <c r="Q27" s="80">
        <v>474690</v>
      </c>
      <c r="R27" s="81"/>
      <c r="S27" s="42"/>
      <c r="T27" s="42"/>
      <c r="U27" s="42"/>
      <c r="V27" s="42"/>
      <c r="W27" s="42"/>
      <c r="X27" s="42"/>
      <c r="Y27" s="42"/>
      <c r="Z27" s="42"/>
      <c r="AA27" s="42"/>
      <c r="AB27" s="42"/>
      <c r="AC27" s="42"/>
      <c r="AD27" s="42"/>
      <c r="AE27" s="42"/>
      <c r="AF27" s="42"/>
      <c r="AG27" s="42"/>
    </row>
    <row r="28" spans="1:33" x14ac:dyDescent="0.2">
      <c r="A28" s="82" t="s">
        <v>38</v>
      </c>
      <c r="B28" s="79">
        <v>35877</v>
      </c>
      <c r="C28" s="79">
        <v>44587</v>
      </c>
      <c r="D28" s="79">
        <v>56537</v>
      </c>
      <c r="E28" s="79">
        <v>62360</v>
      </c>
      <c r="F28" s="79">
        <v>74390</v>
      </c>
      <c r="G28" s="79">
        <v>81203</v>
      </c>
      <c r="H28" s="79">
        <v>80559</v>
      </c>
      <c r="I28" s="79">
        <v>73788</v>
      </c>
      <c r="J28" s="79">
        <v>91996</v>
      </c>
      <c r="K28" s="79">
        <v>163725</v>
      </c>
      <c r="L28" s="79">
        <v>213547</v>
      </c>
      <c r="M28" s="79">
        <v>286096</v>
      </c>
      <c r="N28" s="79">
        <v>172319</v>
      </c>
      <c r="O28" s="79">
        <v>101650</v>
      </c>
      <c r="P28" s="79">
        <v>96789</v>
      </c>
      <c r="Q28" s="80">
        <v>74076</v>
      </c>
      <c r="R28" s="81"/>
      <c r="S28" s="42"/>
      <c r="T28" s="42"/>
      <c r="U28" s="42"/>
      <c r="V28" s="42"/>
      <c r="W28" s="42"/>
      <c r="X28" s="42"/>
      <c r="Y28" s="42"/>
      <c r="Z28" s="42"/>
      <c r="AA28" s="42"/>
      <c r="AB28" s="42"/>
      <c r="AC28" s="42"/>
      <c r="AD28" s="42"/>
      <c r="AE28" s="42"/>
      <c r="AF28" s="42"/>
      <c r="AG28" s="42"/>
    </row>
    <row r="29" spans="1:33" x14ac:dyDescent="0.2">
      <c r="A29" s="82" t="s">
        <v>482</v>
      </c>
      <c r="B29" s="79">
        <v>14741</v>
      </c>
      <c r="C29" s="79">
        <v>16786</v>
      </c>
      <c r="D29" s="79">
        <v>21418</v>
      </c>
      <c r="E29" s="79">
        <v>22058</v>
      </c>
      <c r="F29" s="79">
        <v>25438</v>
      </c>
      <c r="G29" s="79">
        <v>28550</v>
      </c>
      <c r="H29" s="79">
        <v>35109</v>
      </c>
      <c r="I29" s="79">
        <v>22319</v>
      </c>
      <c r="J29" s="79">
        <v>28009</v>
      </c>
      <c r="K29" s="79">
        <v>58347</v>
      </c>
      <c r="L29" s="79">
        <v>83822</v>
      </c>
      <c r="M29" s="79">
        <v>97728</v>
      </c>
      <c r="N29" s="79">
        <v>60657</v>
      </c>
      <c r="O29" s="79">
        <v>40208</v>
      </c>
      <c r="P29" s="79">
        <v>33939</v>
      </c>
      <c r="Q29" s="80">
        <v>24620</v>
      </c>
      <c r="R29" s="81"/>
      <c r="S29" s="42"/>
      <c r="T29" s="42"/>
      <c r="U29" s="42"/>
      <c r="V29" s="42"/>
      <c r="W29" s="42"/>
      <c r="X29" s="42"/>
      <c r="Y29" s="42"/>
      <c r="Z29" s="42"/>
      <c r="AA29" s="42"/>
      <c r="AB29" s="42"/>
      <c r="AC29" s="42"/>
      <c r="AD29" s="42"/>
      <c r="AE29" s="42"/>
      <c r="AF29" s="42"/>
      <c r="AG29" s="42"/>
    </row>
    <row r="30" spans="1:33" x14ac:dyDescent="0.2">
      <c r="A30" s="82" t="s">
        <v>483</v>
      </c>
      <c r="B30" s="79">
        <v>6698</v>
      </c>
      <c r="C30" s="79">
        <v>6818</v>
      </c>
      <c r="D30" s="79">
        <v>7562</v>
      </c>
      <c r="E30" s="79">
        <v>7050</v>
      </c>
      <c r="F30" s="79">
        <v>12662</v>
      </c>
      <c r="G30" s="79">
        <v>10199</v>
      </c>
      <c r="H30" s="79">
        <v>12313</v>
      </c>
      <c r="I30" s="79">
        <v>12795</v>
      </c>
      <c r="J30" s="79">
        <v>10991</v>
      </c>
      <c r="K30" s="79">
        <v>18989</v>
      </c>
      <c r="L30" s="79">
        <v>31113</v>
      </c>
      <c r="M30" s="79">
        <v>32112</v>
      </c>
      <c r="N30" s="79">
        <v>22308</v>
      </c>
      <c r="O30" s="79">
        <v>11024</v>
      </c>
      <c r="P30" s="79">
        <v>8816</v>
      </c>
      <c r="Q30" s="80">
        <v>7504</v>
      </c>
      <c r="R30" s="81"/>
      <c r="S30" s="42"/>
      <c r="T30" s="42"/>
      <c r="U30" s="42"/>
      <c r="V30" s="42"/>
      <c r="W30" s="42"/>
      <c r="X30" s="42"/>
      <c r="Y30" s="42"/>
      <c r="Z30" s="42"/>
      <c r="AA30" s="42"/>
      <c r="AB30" s="42"/>
      <c r="AC30" s="42"/>
      <c r="AD30" s="42"/>
      <c r="AE30" s="42"/>
      <c r="AF30" s="42"/>
      <c r="AG30" s="42"/>
    </row>
    <row r="31" spans="1:33" x14ac:dyDescent="0.2">
      <c r="A31" s="82" t="s">
        <v>484</v>
      </c>
      <c r="B31" s="79">
        <v>3172</v>
      </c>
      <c r="C31" s="79">
        <v>3408</v>
      </c>
      <c r="D31" s="79">
        <v>5442</v>
      </c>
      <c r="E31" s="79">
        <v>4346</v>
      </c>
      <c r="F31" s="79">
        <v>6286</v>
      </c>
      <c r="G31" s="79">
        <v>4940</v>
      </c>
      <c r="H31" s="79">
        <v>3840</v>
      </c>
      <c r="I31" s="79">
        <v>3448</v>
      </c>
      <c r="J31" s="79">
        <v>4968</v>
      </c>
      <c r="K31" s="79">
        <v>8407</v>
      </c>
      <c r="L31" s="79">
        <v>18103</v>
      </c>
      <c r="M31" s="79">
        <v>14998</v>
      </c>
      <c r="N31" s="79">
        <v>10567</v>
      </c>
      <c r="O31" s="79">
        <v>8091</v>
      </c>
      <c r="P31" s="79">
        <v>7054</v>
      </c>
      <c r="Q31" s="80">
        <v>4150</v>
      </c>
      <c r="R31" s="81"/>
      <c r="S31" s="42"/>
      <c r="T31" s="42"/>
      <c r="U31" s="42"/>
      <c r="V31" s="42"/>
      <c r="W31" s="42"/>
      <c r="X31" s="42"/>
      <c r="Y31" s="42"/>
      <c r="Z31" s="42"/>
      <c r="AA31" s="42"/>
      <c r="AB31" s="42"/>
      <c r="AC31" s="42"/>
      <c r="AD31" s="42"/>
      <c r="AE31" s="42"/>
      <c r="AF31" s="42"/>
      <c r="AG31" s="42"/>
    </row>
    <row r="32" spans="1:33" x14ac:dyDescent="0.2">
      <c r="A32" s="82" t="s">
        <v>485</v>
      </c>
      <c r="B32" s="79">
        <v>1020</v>
      </c>
      <c r="C32" s="79">
        <v>1855</v>
      </c>
      <c r="D32" s="79">
        <v>3496</v>
      </c>
      <c r="E32" s="79">
        <v>1887</v>
      </c>
      <c r="F32" s="79">
        <v>2930</v>
      </c>
      <c r="G32" s="79">
        <v>3929</v>
      </c>
      <c r="H32" s="79">
        <v>4105</v>
      </c>
      <c r="I32" s="79">
        <v>2643</v>
      </c>
      <c r="J32" s="79">
        <v>3608</v>
      </c>
      <c r="K32" s="79">
        <v>6522</v>
      </c>
      <c r="L32" s="79">
        <v>6497</v>
      </c>
      <c r="M32" s="79">
        <v>11018</v>
      </c>
      <c r="N32" s="79">
        <v>6908</v>
      </c>
      <c r="O32" s="79">
        <v>5925</v>
      </c>
      <c r="P32" s="79">
        <v>6485</v>
      </c>
      <c r="Q32" s="80">
        <v>3054</v>
      </c>
      <c r="R32" s="81"/>
      <c r="S32" s="42"/>
      <c r="T32" s="42"/>
      <c r="U32" s="42"/>
      <c r="V32" s="42"/>
      <c r="W32" s="42"/>
      <c r="X32" s="42"/>
      <c r="Y32" s="42"/>
      <c r="Z32" s="42"/>
      <c r="AA32" s="42"/>
      <c r="AB32" s="42"/>
      <c r="AC32" s="42"/>
      <c r="AD32" s="42"/>
      <c r="AE32" s="42"/>
      <c r="AF32" s="42"/>
      <c r="AG32" s="42"/>
    </row>
    <row r="33" spans="1:56" x14ac:dyDescent="0.2">
      <c r="A33" s="82" t="s">
        <v>486</v>
      </c>
      <c r="B33" s="79">
        <v>248</v>
      </c>
      <c r="C33" s="79">
        <v>1450</v>
      </c>
      <c r="D33" s="79">
        <v>857</v>
      </c>
      <c r="E33" s="79">
        <v>1864</v>
      </c>
      <c r="F33" s="79">
        <v>1747</v>
      </c>
      <c r="G33" s="79">
        <v>2003</v>
      </c>
      <c r="H33" s="79">
        <v>1270</v>
      </c>
      <c r="I33" s="79">
        <v>1366</v>
      </c>
      <c r="J33" s="79">
        <v>2325</v>
      </c>
      <c r="K33" s="79">
        <v>3345</v>
      </c>
      <c r="L33" s="79">
        <v>4479</v>
      </c>
      <c r="M33" s="79">
        <v>8449</v>
      </c>
      <c r="N33" s="79">
        <v>5532</v>
      </c>
      <c r="O33" s="79">
        <v>4074</v>
      </c>
      <c r="P33" s="79">
        <v>3083</v>
      </c>
      <c r="Q33" s="80">
        <v>2670</v>
      </c>
      <c r="R33" s="81"/>
      <c r="S33" s="42"/>
      <c r="T33" s="42"/>
      <c r="U33" s="42"/>
      <c r="V33" s="42"/>
      <c r="W33" s="42"/>
      <c r="X33" s="42"/>
      <c r="Y33" s="42"/>
      <c r="Z33" s="42"/>
      <c r="AA33" s="42"/>
      <c r="AB33" s="42"/>
      <c r="AC33" s="42"/>
      <c r="AD33" s="42"/>
      <c r="AE33" s="42"/>
      <c r="AF33" s="42"/>
      <c r="AG33" s="42"/>
    </row>
    <row r="34" spans="1:56" x14ac:dyDescent="0.2">
      <c r="A34" s="82" t="s">
        <v>487</v>
      </c>
      <c r="B34" s="79">
        <v>580</v>
      </c>
      <c r="C34" s="79">
        <v>77</v>
      </c>
      <c r="D34" s="79">
        <v>219</v>
      </c>
      <c r="E34" s="79">
        <v>583</v>
      </c>
      <c r="F34" s="79">
        <v>1248</v>
      </c>
      <c r="G34" s="79">
        <v>592</v>
      </c>
      <c r="H34" s="79">
        <v>755</v>
      </c>
      <c r="I34" s="79">
        <v>407</v>
      </c>
      <c r="J34" s="79">
        <v>1570</v>
      </c>
      <c r="K34" s="79">
        <v>1727</v>
      </c>
      <c r="L34" s="79">
        <v>1604</v>
      </c>
      <c r="M34" s="79">
        <v>3569</v>
      </c>
      <c r="N34" s="79">
        <v>1364</v>
      </c>
      <c r="O34" s="79">
        <v>1049</v>
      </c>
      <c r="P34" s="79">
        <v>800</v>
      </c>
      <c r="Q34" s="80">
        <v>705</v>
      </c>
      <c r="R34" s="81"/>
      <c r="S34" s="42"/>
      <c r="T34" s="42"/>
      <c r="U34" s="42"/>
      <c r="V34" s="42"/>
      <c r="W34" s="42"/>
      <c r="X34" s="42"/>
      <c r="Y34" s="42"/>
      <c r="Z34" s="42"/>
      <c r="AA34" s="42"/>
      <c r="AB34" s="42"/>
      <c r="AC34" s="42"/>
      <c r="AD34" s="42"/>
      <c r="AE34" s="42"/>
      <c r="AF34" s="42"/>
      <c r="AG34" s="42"/>
    </row>
    <row r="35" spans="1:56" x14ac:dyDescent="0.2">
      <c r="A35" s="82" t="s">
        <v>488</v>
      </c>
      <c r="B35" s="79">
        <v>3713</v>
      </c>
      <c r="C35" s="79">
        <v>3612</v>
      </c>
      <c r="D35" s="79">
        <v>3343</v>
      </c>
      <c r="E35" s="79">
        <v>4408</v>
      </c>
      <c r="F35" s="79">
        <v>4274</v>
      </c>
      <c r="G35" s="79">
        <v>5769</v>
      </c>
      <c r="H35" s="79">
        <v>4051</v>
      </c>
      <c r="I35" s="79">
        <v>6018</v>
      </c>
      <c r="J35" s="79">
        <v>4708</v>
      </c>
      <c r="K35" s="79">
        <v>9696</v>
      </c>
      <c r="L35" s="79">
        <v>13788</v>
      </c>
      <c r="M35" s="79">
        <v>20800</v>
      </c>
      <c r="N35" s="79">
        <v>13305</v>
      </c>
      <c r="O35" s="79">
        <v>8652</v>
      </c>
      <c r="P35" s="79">
        <v>7314</v>
      </c>
      <c r="Q35" s="80">
        <v>8678</v>
      </c>
      <c r="R35" s="81"/>
      <c r="S35" s="42"/>
      <c r="T35" s="42"/>
      <c r="U35" s="42"/>
      <c r="V35" s="42"/>
      <c r="W35" s="42"/>
      <c r="X35" s="42"/>
      <c r="Y35" s="42"/>
      <c r="Z35" s="42"/>
      <c r="AA35" s="42"/>
      <c r="AB35" s="42"/>
      <c r="AC35" s="42"/>
      <c r="AD35" s="42"/>
      <c r="AE35" s="42"/>
      <c r="AF35" s="42"/>
      <c r="AG35" s="42"/>
    </row>
    <row r="36" spans="1:56" ht="15" thickBot="1" x14ac:dyDescent="0.25">
      <c r="A36" s="75" t="s">
        <v>19</v>
      </c>
      <c r="B36" s="79">
        <v>2037948</v>
      </c>
      <c r="C36" s="79">
        <v>2250222</v>
      </c>
      <c r="D36" s="79">
        <v>3151872</v>
      </c>
      <c r="E36" s="79">
        <v>3836972</v>
      </c>
      <c r="F36" s="79">
        <v>4587031</v>
      </c>
      <c r="G36" s="79">
        <v>4762320</v>
      </c>
      <c r="H36" s="79">
        <v>5360013</v>
      </c>
      <c r="I36" s="79">
        <v>5162040</v>
      </c>
      <c r="J36" s="79">
        <v>5572724</v>
      </c>
      <c r="K36" s="79">
        <v>10629499</v>
      </c>
      <c r="L36" s="79">
        <v>14868357</v>
      </c>
      <c r="M36" s="79">
        <v>20068058</v>
      </c>
      <c r="N36" s="79">
        <v>13196327</v>
      </c>
      <c r="O36" s="79">
        <v>8097381</v>
      </c>
      <c r="P36" s="79">
        <v>7588098</v>
      </c>
      <c r="Q36" s="80">
        <v>6694329</v>
      </c>
      <c r="R36" s="81"/>
      <c r="S36" s="42"/>
      <c r="T36" s="42"/>
      <c r="U36" s="42"/>
      <c r="V36" s="42"/>
      <c r="W36" s="42"/>
      <c r="X36" s="42"/>
      <c r="Y36" s="42"/>
      <c r="Z36" s="42"/>
      <c r="AA36" s="42"/>
      <c r="AB36" s="42"/>
      <c r="AC36" s="42"/>
      <c r="AD36" s="42"/>
      <c r="AE36" s="42"/>
      <c r="AF36" s="42"/>
      <c r="AG36" s="42"/>
    </row>
    <row r="37" spans="1:56" x14ac:dyDescent="0.2">
      <c r="A37" s="83" t="s">
        <v>489</v>
      </c>
      <c r="B37" s="79">
        <f t="shared" ref="B37:Q37" si="0">B28+B29+B30+B31+B32+B33+B34+B35</f>
        <v>66049</v>
      </c>
      <c r="C37" s="79">
        <f t="shared" si="0"/>
        <v>78593</v>
      </c>
      <c r="D37" s="79">
        <f t="shared" si="0"/>
        <v>98874</v>
      </c>
      <c r="E37" s="79">
        <f t="shared" si="0"/>
        <v>104556</v>
      </c>
      <c r="F37" s="79">
        <f t="shared" si="0"/>
        <v>128975</v>
      </c>
      <c r="G37" s="79">
        <f t="shared" si="0"/>
        <v>137185</v>
      </c>
      <c r="H37" s="79">
        <f t="shared" si="0"/>
        <v>142002</v>
      </c>
      <c r="I37" s="79">
        <f t="shared" si="0"/>
        <v>122784</v>
      </c>
      <c r="J37" s="79">
        <f t="shared" si="0"/>
        <v>148175</v>
      </c>
      <c r="K37" s="79">
        <f t="shared" si="0"/>
        <v>270758</v>
      </c>
      <c r="L37" s="79">
        <f t="shared" si="0"/>
        <v>372953</v>
      </c>
      <c r="M37" s="79">
        <f t="shared" si="0"/>
        <v>474770</v>
      </c>
      <c r="N37" s="79">
        <f t="shared" si="0"/>
        <v>292960</v>
      </c>
      <c r="O37" s="79">
        <f t="shared" si="0"/>
        <v>180673</v>
      </c>
      <c r="P37" s="79">
        <f t="shared" si="0"/>
        <v>164280</v>
      </c>
      <c r="Q37" s="80">
        <f t="shared" si="0"/>
        <v>125457</v>
      </c>
      <c r="R37" s="84"/>
      <c r="S37" s="42"/>
      <c r="T37" s="42"/>
      <c r="U37" s="42"/>
      <c r="V37" s="42"/>
      <c r="W37" s="42"/>
      <c r="X37" s="42"/>
      <c r="Y37" s="42"/>
      <c r="Z37" s="42"/>
      <c r="AA37" s="42"/>
      <c r="AB37" s="42"/>
      <c r="AC37" s="42"/>
      <c r="AD37" s="42"/>
      <c r="AE37" s="42"/>
      <c r="AF37" s="42"/>
      <c r="AG37" s="42"/>
    </row>
    <row r="38" spans="1:56" x14ac:dyDescent="0.2">
      <c r="A38" s="82" t="s">
        <v>512</v>
      </c>
      <c r="B38" s="79">
        <v>172874</v>
      </c>
      <c r="C38" s="79">
        <v>169531</v>
      </c>
      <c r="D38" s="79">
        <v>202079</v>
      </c>
      <c r="E38" s="79">
        <v>206810</v>
      </c>
      <c r="F38" s="79">
        <v>214148</v>
      </c>
      <c r="G38" s="79">
        <v>194299</v>
      </c>
      <c r="H38" s="79">
        <v>200703</v>
      </c>
      <c r="I38" s="79">
        <v>175942</v>
      </c>
      <c r="J38" s="79">
        <v>167059</v>
      </c>
      <c r="K38" s="79">
        <v>298454</v>
      </c>
      <c r="L38" s="79">
        <v>349517</v>
      </c>
      <c r="M38" s="79">
        <v>435901</v>
      </c>
      <c r="N38" s="79">
        <v>270087</v>
      </c>
      <c r="O38" s="79">
        <v>154933</v>
      </c>
      <c r="P38" s="79">
        <v>170438</v>
      </c>
      <c r="Q38" s="80">
        <v>136034</v>
      </c>
      <c r="R38" s="84"/>
      <c r="S38" s="42"/>
      <c r="T38" s="42"/>
      <c r="U38" s="42"/>
      <c r="V38" s="42"/>
      <c r="W38" s="42"/>
      <c r="X38" s="42"/>
      <c r="Y38" s="42"/>
      <c r="Z38" s="42"/>
      <c r="AA38" s="42"/>
      <c r="AB38" s="42"/>
      <c r="AC38" s="42"/>
      <c r="AD38" s="42"/>
      <c r="AE38" s="42"/>
      <c r="AF38" s="42"/>
      <c r="AG38" s="42"/>
    </row>
    <row r="39" spans="1:56" x14ac:dyDescent="0.2">
      <c r="A39" s="82" t="s">
        <v>513</v>
      </c>
      <c r="B39" s="79">
        <v>2790</v>
      </c>
      <c r="C39" s="79">
        <v>2438</v>
      </c>
      <c r="D39" s="79">
        <v>2746</v>
      </c>
      <c r="E39" s="79">
        <v>4231</v>
      </c>
      <c r="F39" s="79">
        <v>3779</v>
      </c>
      <c r="G39" s="79">
        <v>3745</v>
      </c>
      <c r="H39" s="79">
        <v>4905</v>
      </c>
      <c r="I39" s="79">
        <v>3570</v>
      </c>
      <c r="J39" s="79">
        <v>4402</v>
      </c>
      <c r="K39" s="79">
        <v>9384</v>
      </c>
      <c r="L39" s="79">
        <v>7809</v>
      </c>
      <c r="M39" s="79">
        <v>9963</v>
      </c>
      <c r="N39" s="79">
        <v>6538</v>
      </c>
      <c r="O39" s="79">
        <v>6642</v>
      </c>
      <c r="P39" s="79">
        <v>7629</v>
      </c>
      <c r="Q39" s="80">
        <v>6110</v>
      </c>
      <c r="R39" s="42"/>
      <c r="S39" s="42"/>
      <c r="T39" s="42"/>
      <c r="U39" s="42"/>
      <c r="V39" s="42"/>
      <c r="W39" s="42"/>
      <c r="X39" s="42"/>
      <c r="Y39" s="42"/>
      <c r="Z39" s="42"/>
      <c r="AA39" s="42"/>
      <c r="AB39" s="42"/>
      <c r="AC39" s="42"/>
      <c r="AD39" s="42"/>
      <c r="AE39" s="42"/>
      <c r="AF39" s="42"/>
      <c r="AG39" s="42"/>
    </row>
    <row r="40" spans="1:56" x14ac:dyDescent="0.2">
      <c r="A40" s="82" t="s">
        <v>34</v>
      </c>
      <c r="B40" s="79">
        <v>45092</v>
      </c>
      <c r="C40" s="79">
        <v>47154</v>
      </c>
      <c r="D40" s="79">
        <v>61141</v>
      </c>
      <c r="E40" s="79">
        <v>66438</v>
      </c>
      <c r="F40" s="79">
        <v>78148</v>
      </c>
      <c r="G40" s="79">
        <v>75974</v>
      </c>
      <c r="H40" s="79">
        <v>89904</v>
      </c>
      <c r="I40" s="79">
        <v>88662</v>
      </c>
      <c r="J40" s="79">
        <v>88773</v>
      </c>
      <c r="K40" s="79">
        <v>175669</v>
      </c>
      <c r="L40" s="79">
        <v>241499</v>
      </c>
      <c r="M40" s="79">
        <v>331864</v>
      </c>
      <c r="N40" s="79">
        <v>256091</v>
      </c>
      <c r="O40" s="79">
        <v>184193</v>
      </c>
      <c r="P40" s="79">
        <v>206632</v>
      </c>
      <c r="Q40" s="80">
        <v>254438</v>
      </c>
      <c r="R40" s="42"/>
      <c r="S40" s="42"/>
      <c r="T40" s="42"/>
      <c r="U40" s="42"/>
      <c r="V40" s="42"/>
      <c r="W40" s="42"/>
      <c r="X40" s="42"/>
      <c r="Y40" s="42"/>
      <c r="Z40" s="42"/>
      <c r="AA40" s="42"/>
      <c r="AB40" s="42"/>
      <c r="AC40" s="42"/>
      <c r="AD40" s="42"/>
      <c r="AE40" s="42"/>
      <c r="AF40" s="42"/>
      <c r="AG40" s="42"/>
    </row>
    <row r="41" spans="1:56" s="45" customFormat="1" x14ac:dyDescent="0.2">
      <c r="A41" s="82" t="s">
        <v>12</v>
      </c>
      <c r="B41" s="79">
        <v>4852</v>
      </c>
      <c r="C41" s="79">
        <v>4270</v>
      </c>
      <c r="D41" s="79">
        <v>5297</v>
      </c>
      <c r="E41" s="79">
        <v>10265</v>
      </c>
      <c r="F41" s="79">
        <v>9625</v>
      </c>
      <c r="G41" s="79">
        <v>11630</v>
      </c>
      <c r="H41" s="79">
        <v>13989</v>
      </c>
      <c r="I41" s="79">
        <v>14701</v>
      </c>
      <c r="J41" s="79">
        <v>15136</v>
      </c>
      <c r="K41" s="79">
        <v>34300</v>
      </c>
      <c r="L41" s="79">
        <v>55693</v>
      </c>
      <c r="M41" s="79">
        <v>97492</v>
      </c>
      <c r="N41" s="79">
        <v>91742</v>
      </c>
      <c r="O41" s="79">
        <v>83720</v>
      </c>
      <c r="P41" s="79">
        <v>106937</v>
      </c>
      <c r="Q41" s="80">
        <v>154610</v>
      </c>
      <c r="R41" s="42"/>
      <c r="S41" s="42"/>
      <c r="T41" s="42"/>
      <c r="U41" s="42"/>
      <c r="V41" s="42"/>
      <c r="W41" s="42"/>
      <c r="X41" s="42"/>
      <c r="Y41" s="42"/>
      <c r="Z41" s="42"/>
      <c r="AA41" s="42"/>
      <c r="AB41" s="42"/>
      <c r="AC41" s="42"/>
      <c r="AD41" s="42"/>
      <c r="AE41" s="42"/>
      <c r="AF41" s="42"/>
      <c r="AG41" s="42"/>
    </row>
    <row r="42" spans="1:56" s="45" customFormat="1" x14ac:dyDescent="0.2">
      <c r="A42" s="82" t="s">
        <v>13</v>
      </c>
      <c r="B42" s="79">
        <v>379</v>
      </c>
      <c r="C42" s="79">
        <v>181</v>
      </c>
      <c r="D42" s="79">
        <v>208</v>
      </c>
      <c r="E42" s="79">
        <v>723</v>
      </c>
      <c r="F42" s="79">
        <v>409</v>
      </c>
      <c r="G42" s="79">
        <v>1011</v>
      </c>
      <c r="H42" s="79">
        <v>1674</v>
      </c>
      <c r="I42" s="79">
        <v>1369</v>
      </c>
      <c r="J42" s="79">
        <v>1016</v>
      </c>
      <c r="K42" s="79">
        <v>1800</v>
      </c>
      <c r="L42" s="79">
        <v>2771</v>
      </c>
      <c r="M42" s="79">
        <v>4853</v>
      </c>
      <c r="N42" s="79">
        <v>5000</v>
      </c>
      <c r="O42" s="79">
        <v>2705</v>
      </c>
      <c r="P42" s="79">
        <v>5660</v>
      </c>
      <c r="Q42" s="80">
        <v>9943</v>
      </c>
      <c r="R42" s="42"/>
      <c r="S42" s="42"/>
      <c r="T42" s="42"/>
      <c r="U42" s="42"/>
      <c r="V42" s="42"/>
      <c r="W42" s="42"/>
      <c r="X42" s="42"/>
      <c r="Y42" s="42"/>
      <c r="Z42" s="42"/>
      <c r="AA42" s="42"/>
      <c r="AB42" s="42"/>
      <c r="AC42" s="42"/>
      <c r="AD42" s="42"/>
      <c r="AE42" s="42"/>
      <c r="AF42" s="42"/>
      <c r="AG42" s="42"/>
    </row>
    <row r="43" spans="1:56" x14ac:dyDescent="0.2">
      <c r="A43" s="82" t="s">
        <v>14</v>
      </c>
      <c r="B43" s="79">
        <v>7691</v>
      </c>
      <c r="C43" s="79">
        <v>8210</v>
      </c>
      <c r="D43" s="79">
        <v>7579</v>
      </c>
      <c r="E43" s="79">
        <v>8358</v>
      </c>
      <c r="F43" s="79">
        <v>8790</v>
      </c>
      <c r="G43" s="79">
        <v>7781</v>
      </c>
      <c r="H43" s="79">
        <v>5948</v>
      </c>
      <c r="I43" s="79">
        <v>5248</v>
      </c>
      <c r="J43" s="79">
        <v>6473</v>
      </c>
      <c r="K43" s="79">
        <v>10923</v>
      </c>
      <c r="L43" s="79">
        <v>12343</v>
      </c>
      <c r="M43" s="79">
        <v>15108</v>
      </c>
      <c r="N43" s="79">
        <v>7643</v>
      </c>
      <c r="O43" s="79">
        <v>7321</v>
      </c>
      <c r="P43" s="79">
        <v>5640</v>
      </c>
      <c r="Q43" s="80">
        <v>18783</v>
      </c>
      <c r="R43" s="42"/>
      <c r="S43" s="42"/>
      <c r="T43" s="42"/>
      <c r="U43" s="84"/>
      <c r="V43" s="42"/>
      <c r="W43" s="42"/>
      <c r="X43" s="84"/>
      <c r="Y43" s="42"/>
      <c r="Z43" s="42"/>
      <c r="AA43" s="84"/>
      <c r="AB43" s="42"/>
      <c r="AC43" s="84"/>
      <c r="AD43" s="42"/>
      <c r="AE43" s="84"/>
      <c r="AF43" s="42"/>
      <c r="AG43" s="84"/>
    </row>
    <row r="44" spans="1:56" x14ac:dyDescent="0.2">
      <c r="A44" s="82" t="s">
        <v>15</v>
      </c>
      <c r="B44" s="79">
        <v>4518</v>
      </c>
      <c r="C44" s="79">
        <v>4819</v>
      </c>
      <c r="D44" s="79">
        <v>3792</v>
      </c>
      <c r="E44" s="79">
        <v>7597</v>
      </c>
      <c r="F44" s="79">
        <v>8292</v>
      </c>
      <c r="G44" s="79">
        <v>8680</v>
      </c>
      <c r="H44" s="79">
        <v>13348</v>
      </c>
      <c r="I44" s="79">
        <v>11497</v>
      </c>
      <c r="J44" s="79">
        <v>12651</v>
      </c>
      <c r="K44" s="79">
        <v>28323</v>
      </c>
      <c r="L44" s="79">
        <v>38145</v>
      </c>
      <c r="M44" s="79">
        <v>45609</v>
      </c>
      <c r="N44" s="79">
        <v>31094</v>
      </c>
      <c r="O44" s="79">
        <v>19839</v>
      </c>
      <c r="P44" s="79">
        <v>15512</v>
      </c>
      <c r="Q44" s="80">
        <v>13223</v>
      </c>
      <c r="R44" s="42"/>
      <c r="S44" s="42"/>
      <c r="T44" s="42"/>
      <c r="U44" s="42"/>
      <c r="V44" s="42"/>
      <c r="W44" s="42"/>
      <c r="X44" s="42"/>
      <c r="Y44" s="42"/>
      <c r="Z44" s="42"/>
      <c r="AA44" s="42"/>
      <c r="AB44" s="42"/>
      <c r="AC44" s="42"/>
      <c r="AD44" s="42"/>
      <c r="AE44" s="42"/>
      <c r="AF44" s="42"/>
      <c r="AG44" s="42"/>
    </row>
    <row r="45" spans="1:56" s="45" customFormat="1" x14ac:dyDescent="0.2">
      <c r="A45" s="82" t="s">
        <v>16</v>
      </c>
      <c r="B45" s="79">
        <v>35387</v>
      </c>
      <c r="C45" s="79">
        <v>35127</v>
      </c>
      <c r="D45" s="79">
        <v>36063</v>
      </c>
      <c r="E45" s="79">
        <v>34113</v>
      </c>
      <c r="F45" s="79">
        <v>31624</v>
      </c>
      <c r="G45" s="79">
        <v>31460</v>
      </c>
      <c r="H45" s="79">
        <v>38121</v>
      </c>
      <c r="I45" s="79">
        <v>34752</v>
      </c>
      <c r="J45" s="79">
        <v>30792</v>
      </c>
      <c r="K45" s="79">
        <v>54712</v>
      </c>
      <c r="L45" s="79">
        <v>73721</v>
      </c>
      <c r="M45" s="79">
        <v>92113</v>
      </c>
      <c r="N45" s="79">
        <v>62561</v>
      </c>
      <c r="O45" s="79">
        <v>39573</v>
      </c>
      <c r="P45" s="79">
        <v>38933</v>
      </c>
      <c r="Q45" s="80">
        <v>38736</v>
      </c>
      <c r="R45" s="42"/>
      <c r="S45" s="42"/>
      <c r="T45" s="42"/>
      <c r="U45" s="42"/>
      <c r="V45" s="42"/>
      <c r="W45" s="42"/>
      <c r="X45" s="42"/>
      <c r="Y45" s="42"/>
      <c r="Z45" s="42"/>
      <c r="AA45" s="42"/>
      <c r="AB45" s="42"/>
      <c r="AC45" s="42"/>
      <c r="AD45" s="42"/>
      <c r="AE45" s="42"/>
      <c r="AF45" s="42"/>
      <c r="AG45" s="42"/>
    </row>
    <row r="46" spans="1:56" x14ac:dyDescent="0.2">
      <c r="A46" s="82" t="s">
        <v>35</v>
      </c>
      <c r="B46" s="79">
        <v>206136</v>
      </c>
      <c r="C46" s="79">
        <v>180510</v>
      </c>
      <c r="D46" s="79">
        <v>189766</v>
      </c>
      <c r="E46" s="79">
        <v>195008</v>
      </c>
      <c r="F46" s="79">
        <v>193246</v>
      </c>
      <c r="G46" s="79">
        <v>182931</v>
      </c>
      <c r="H46" s="79">
        <v>180967</v>
      </c>
      <c r="I46" s="79">
        <v>150619</v>
      </c>
      <c r="J46" s="79">
        <v>162788</v>
      </c>
      <c r="K46" s="79">
        <v>262545</v>
      </c>
      <c r="L46" s="79">
        <v>331178</v>
      </c>
      <c r="M46" s="79">
        <v>383896</v>
      </c>
      <c r="N46" s="79">
        <v>218980</v>
      </c>
      <c r="O46" s="79">
        <v>133239</v>
      </c>
      <c r="P46" s="79">
        <v>139501</v>
      </c>
      <c r="Q46" s="80">
        <v>171029</v>
      </c>
      <c r="R46" s="42"/>
      <c r="S46" s="42"/>
      <c r="T46" s="42"/>
      <c r="U46" s="42"/>
      <c r="V46" s="42"/>
      <c r="W46" s="42"/>
      <c r="X46" s="42"/>
      <c r="Y46" s="42"/>
      <c r="Z46" s="42"/>
      <c r="AA46" s="42"/>
      <c r="AB46" s="42"/>
      <c r="AC46" s="42"/>
      <c r="AD46" s="42"/>
      <c r="AE46" s="42"/>
      <c r="AF46" s="42"/>
      <c r="AG46" s="42"/>
    </row>
    <row r="47" spans="1:56" x14ac:dyDescent="0.2">
      <c r="A47" s="82" t="s">
        <v>36</v>
      </c>
      <c r="B47" s="79">
        <v>151271</v>
      </c>
      <c r="C47" s="79">
        <v>123496</v>
      </c>
      <c r="D47" s="79">
        <v>158052</v>
      </c>
      <c r="E47" s="79">
        <v>174200</v>
      </c>
      <c r="F47" s="79">
        <v>191408</v>
      </c>
      <c r="G47" s="79">
        <v>195494</v>
      </c>
      <c r="H47" s="79">
        <v>212284</v>
      </c>
      <c r="I47" s="79">
        <v>208522</v>
      </c>
      <c r="J47" s="79">
        <v>215537</v>
      </c>
      <c r="K47" s="79">
        <v>407006</v>
      </c>
      <c r="L47" s="79">
        <v>565437</v>
      </c>
      <c r="M47" s="79">
        <v>831386</v>
      </c>
      <c r="N47" s="79">
        <v>632748</v>
      </c>
      <c r="O47" s="79">
        <v>456944</v>
      </c>
      <c r="P47" s="79">
        <v>489445</v>
      </c>
      <c r="Q47" s="80">
        <v>603147</v>
      </c>
      <c r="R47" s="42"/>
      <c r="S47" s="42"/>
      <c r="T47" s="42"/>
      <c r="U47" s="42"/>
      <c r="V47" s="42"/>
      <c r="W47" s="42"/>
      <c r="X47" s="42"/>
      <c r="Y47" s="42"/>
      <c r="Z47" s="42"/>
      <c r="AA47" s="42"/>
      <c r="AB47" s="42"/>
      <c r="AC47" s="42"/>
      <c r="AD47" s="42"/>
      <c r="AE47" s="42"/>
      <c r="AF47" s="42"/>
      <c r="AG47" s="42"/>
      <c r="AM47" s="45"/>
      <c r="AN47" s="45"/>
      <c r="AO47" s="45"/>
      <c r="AP47" s="45"/>
      <c r="AQ47" s="45"/>
      <c r="AR47" s="45"/>
      <c r="AS47" s="45"/>
      <c r="AT47" s="45"/>
      <c r="AU47" s="45"/>
      <c r="AV47" s="45"/>
      <c r="AW47" s="45"/>
      <c r="AX47" s="45"/>
      <c r="AY47" s="45"/>
      <c r="AZ47" s="45"/>
      <c r="BA47" s="45"/>
      <c r="BB47" s="45"/>
      <c r="BC47" s="45"/>
      <c r="BD47" s="45"/>
    </row>
    <row r="48" spans="1:56" x14ac:dyDescent="0.2">
      <c r="A48" s="82" t="s">
        <v>25</v>
      </c>
      <c r="B48" s="79">
        <v>42589</v>
      </c>
      <c r="C48" s="79">
        <v>50022</v>
      </c>
      <c r="D48" s="79">
        <v>52299</v>
      </c>
      <c r="E48" s="79">
        <v>59654</v>
      </c>
      <c r="F48" s="79">
        <v>65096</v>
      </c>
      <c r="G48" s="79">
        <v>59353</v>
      </c>
      <c r="H48" s="79">
        <v>62787</v>
      </c>
      <c r="I48" s="79">
        <v>58191</v>
      </c>
      <c r="J48" s="79">
        <v>51165</v>
      </c>
      <c r="K48" s="79">
        <v>105963</v>
      </c>
      <c r="L48" s="79">
        <v>113884</v>
      </c>
      <c r="M48" s="79">
        <v>146259</v>
      </c>
      <c r="N48" s="79">
        <v>99470</v>
      </c>
      <c r="O48" s="79">
        <v>59476</v>
      </c>
      <c r="P48" s="79">
        <v>60129</v>
      </c>
      <c r="Q48" s="80">
        <v>62343</v>
      </c>
      <c r="R48" s="42"/>
      <c r="S48" s="42"/>
      <c r="T48" s="42"/>
      <c r="U48" s="42"/>
      <c r="V48" s="42"/>
      <c r="W48" s="42"/>
      <c r="X48" s="42"/>
      <c r="Y48" s="42"/>
      <c r="Z48" s="42"/>
      <c r="AA48" s="42"/>
      <c r="AB48" s="42"/>
      <c r="AC48" s="42"/>
      <c r="AD48" s="42"/>
      <c r="AE48" s="42"/>
      <c r="AF48" s="42"/>
      <c r="AG48" s="42"/>
      <c r="AM48" s="45"/>
      <c r="AN48" s="45"/>
      <c r="AO48" s="45"/>
      <c r="AP48" s="45"/>
      <c r="AQ48" s="45"/>
      <c r="AR48" s="45"/>
      <c r="AS48" s="45"/>
      <c r="AT48" s="45"/>
      <c r="AU48" s="45"/>
      <c r="AV48" s="45"/>
      <c r="AW48" s="45"/>
      <c r="AX48" s="45"/>
      <c r="AY48" s="45"/>
      <c r="AZ48" s="45"/>
      <c r="BA48" s="45"/>
      <c r="BB48" s="45"/>
      <c r="BC48" s="45"/>
      <c r="BD48" s="45"/>
    </row>
    <row r="49" spans="1:56" ht="15" thickBot="1" x14ac:dyDescent="0.25">
      <c r="A49" s="75" t="s">
        <v>464</v>
      </c>
      <c r="B49" s="76" t="s">
        <v>497</v>
      </c>
      <c r="C49" s="76" t="s">
        <v>496</v>
      </c>
      <c r="D49" s="76" t="s">
        <v>498</v>
      </c>
      <c r="E49" s="76" t="s">
        <v>499</v>
      </c>
      <c r="F49" s="76" t="s">
        <v>500</v>
      </c>
      <c r="G49" s="76" t="s">
        <v>501</v>
      </c>
      <c r="H49" s="76" t="s">
        <v>502</v>
      </c>
      <c r="I49" s="76" t="s">
        <v>503</v>
      </c>
      <c r="J49" s="76" t="s">
        <v>504</v>
      </c>
      <c r="K49" s="76" t="s">
        <v>505</v>
      </c>
      <c r="L49" s="76" t="s">
        <v>506</v>
      </c>
      <c r="M49" s="76" t="s">
        <v>39</v>
      </c>
      <c r="N49" s="76" t="s">
        <v>507</v>
      </c>
      <c r="O49" s="76" t="s">
        <v>508</v>
      </c>
      <c r="P49" s="76" t="s">
        <v>509</v>
      </c>
      <c r="Q49" s="77" t="s">
        <v>510</v>
      </c>
      <c r="R49" s="42"/>
      <c r="S49" s="42"/>
      <c r="T49" s="42"/>
      <c r="U49" s="42"/>
      <c r="V49" s="42"/>
      <c r="W49" s="42"/>
      <c r="X49" s="42"/>
      <c r="Y49" s="42"/>
      <c r="Z49" s="42"/>
      <c r="AA49" s="42"/>
      <c r="AB49" s="42"/>
      <c r="AC49" s="42"/>
      <c r="AD49" s="42"/>
      <c r="AE49" s="42"/>
      <c r="AF49" s="42"/>
      <c r="AG49" s="42"/>
      <c r="AM49" s="45"/>
      <c r="AN49" s="45"/>
      <c r="AO49" s="45"/>
      <c r="AP49" s="45"/>
      <c r="AQ49" s="45"/>
      <c r="AR49" s="45"/>
      <c r="AS49" s="45"/>
      <c r="AT49" s="45"/>
      <c r="AU49" s="45"/>
      <c r="AV49" s="45"/>
      <c r="AW49" s="45"/>
      <c r="AX49" s="45"/>
      <c r="AY49" s="45"/>
      <c r="AZ49" s="45"/>
      <c r="BA49" s="45"/>
      <c r="BB49" s="45"/>
      <c r="BC49" s="45"/>
      <c r="BD49" s="45"/>
    </row>
    <row r="50" spans="1:56" x14ac:dyDescent="0.2">
      <c r="A50" s="85" t="s">
        <v>455</v>
      </c>
      <c r="B50" s="79">
        <v>1751034</v>
      </c>
      <c r="C50" s="79">
        <v>1934067</v>
      </c>
      <c r="D50" s="79">
        <v>2718428</v>
      </c>
      <c r="E50" s="79">
        <v>3343889</v>
      </c>
      <c r="F50" s="79">
        <v>4002446</v>
      </c>
      <c r="G50" s="79">
        <v>4142220</v>
      </c>
      <c r="H50" s="79">
        <v>4717697</v>
      </c>
      <c r="I50" s="79">
        <v>4551079</v>
      </c>
      <c r="J50" s="79">
        <v>4906780</v>
      </c>
      <c r="K50" s="79">
        <v>9396624</v>
      </c>
      <c r="L50" s="79">
        <v>13208019</v>
      </c>
      <c r="M50" s="79">
        <v>17929357</v>
      </c>
      <c r="N50" s="79">
        <v>11874286</v>
      </c>
      <c r="O50" s="79">
        <v>7310676</v>
      </c>
      <c r="P50" s="79">
        <v>6843276</v>
      </c>
      <c r="Q50" s="80">
        <v>6094182</v>
      </c>
      <c r="R50" s="81"/>
      <c r="S50" s="42"/>
      <c r="T50" s="42"/>
      <c r="U50" s="42"/>
      <c r="V50" s="42"/>
      <c r="W50" s="42"/>
      <c r="X50" s="42"/>
      <c r="Y50" s="42"/>
      <c r="Z50" s="42"/>
      <c r="AA50" s="42"/>
      <c r="AB50" s="42"/>
      <c r="AC50" s="42"/>
      <c r="AD50" s="42"/>
      <c r="AE50" s="42"/>
      <c r="AF50" s="42"/>
      <c r="AG50" s="42"/>
      <c r="AM50" s="45"/>
      <c r="AN50" s="45"/>
      <c r="AO50" s="45"/>
      <c r="AP50" s="45"/>
      <c r="AQ50" s="45"/>
      <c r="AR50" s="45"/>
      <c r="AS50" s="45"/>
      <c r="AT50" s="45"/>
      <c r="AU50" s="45"/>
      <c r="AV50" s="45"/>
      <c r="AW50" s="45"/>
      <c r="AX50" s="45"/>
      <c r="AY50" s="45"/>
      <c r="AZ50" s="45"/>
      <c r="BA50" s="45"/>
      <c r="BB50" s="45"/>
      <c r="BC50" s="45"/>
      <c r="BD50" s="45"/>
    </row>
    <row r="51" spans="1:56" x14ac:dyDescent="0.2">
      <c r="A51" s="86" t="s">
        <v>490</v>
      </c>
      <c r="B51" s="79">
        <v>220865</v>
      </c>
      <c r="C51" s="79">
        <v>237562</v>
      </c>
      <c r="D51" s="79">
        <v>334570</v>
      </c>
      <c r="E51" s="79">
        <v>388527</v>
      </c>
      <c r="F51" s="79">
        <v>455610</v>
      </c>
      <c r="G51" s="79">
        <v>482915</v>
      </c>
      <c r="H51" s="79">
        <v>500314</v>
      </c>
      <c r="I51" s="79">
        <v>488177</v>
      </c>
      <c r="J51" s="79">
        <v>517769</v>
      </c>
      <c r="K51" s="79">
        <v>962117</v>
      </c>
      <c r="L51" s="79">
        <v>1287385</v>
      </c>
      <c r="M51" s="79">
        <v>1663931</v>
      </c>
      <c r="N51" s="79">
        <v>1029081</v>
      </c>
      <c r="O51" s="79">
        <v>606032</v>
      </c>
      <c r="P51" s="79">
        <v>580542</v>
      </c>
      <c r="Q51" s="80">
        <v>474690</v>
      </c>
      <c r="R51" s="81"/>
      <c r="S51" s="42"/>
      <c r="T51" s="42"/>
      <c r="U51" s="42"/>
      <c r="V51" s="42"/>
      <c r="W51" s="42"/>
      <c r="X51" s="42"/>
      <c r="Y51" s="42"/>
      <c r="Z51" s="42"/>
      <c r="AA51" s="42"/>
      <c r="AB51" s="42"/>
      <c r="AC51" s="42"/>
      <c r="AD51" s="42"/>
      <c r="AE51" s="42"/>
      <c r="AF51" s="42"/>
      <c r="AG51" s="42"/>
      <c r="AM51" s="45"/>
      <c r="AN51" s="45"/>
      <c r="AO51" s="45"/>
      <c r="AP51" s="45"/>
      <c r="AQ51" s="45"/>
      <c r="AR51" s="45"/>
      <c r="AS51" s="45"/>
      <c r="AT51" s="45"/>
      <c r="AU51" s="45"/>
      <c r="AV51" s="45"/>
      <c r="AW51" s="45"/>
      <c r="AX51" s="45"/>
      <c r="AY51" s="45"/>
      <c r="AZ51" s="45"/>
      <c r="BA51" s="45"/>
      <c r="BB51" s="45"/>
      <c r="BC51" s="45"/>
      <c r="BD51" s="45"/>
    </row>
    <row r="52" spans="1:56" x14ac:dyDescent="0.2">
      <c r="A52" s="87" t="s">
        <v>491</v>
      </c>
      <c r="B52" s="79">
        <v>66049</v>
      </c>
      <c r="C52" s="79">
        <v>78593</v>
      </c>
      <c r="D52" s="79">
        <v>98874</v>
      </c>
      <c r="E52" s="79">
        <v>104556</v>
      </c>
      <c r="F52" s="79">
        <v>128975</v>
      </c>
      <c r="G52" s="79">
        <v>137185</v>
      </c>
      <c r="H52" s="79">
        <v>142002</v>
      </c>
      <c r="I52" s="79">
        <v>122784</v>
      </c>
      <c r="J52" s="79">
        <v>148175</v>
      </c>
      <c r="K52" s="79">
        <v>270758</v>
      </c>
      <c r="L52" s="79">
        <v>372953</v>
      </c>
      <c r="M52" s="79">
        <v>474770</v>
      </c>
      <c r="N52" s="79">
        <v>292960</v>
      </c>
      <c r="O52" s="79">
        <v>180673</v>
      </c>
      <c r="P52" s="79">
        <v>164280</v>
      </c>
      <c r="Q52" s="80">
        <v>125457</v>
      </c>
      <c r="R52" s="84"/>
      <c r="S52" s="42"/>
      <c r="T52" s="42"/>
      <c r="U52" s="42"/>
      <c r="V52" s="42"/>
      <c r="W52" s="42"/>
      <c r="X52" s="42"/>
      <c r="Y52" s="42"/>
      <c r="Z52" s="42"/>
      <c r="AA52" s="42"/>
      <c r="AB52" s="42"/>
      <c r="AC52" s="42"/>
      <c r="AD52" s="42"/>
      <c r="AE52" s="42"/>
      <c r="AF52" s="42"/>
      <c r="AG52" s="42"/>
      <c r="AM52" s="45"/>
      <c r="AN52" s="45"/>
      <c r="AO52" s="45"/>
      <c r="AP52" s="45"/>
      <c r="AQ52" s="45"/>
      <c r="AR52" s="45"/>
      <c r="AS52" s="45"/>
      <c r="AT52" s="45"/>
      <c r="AU52" s="45"/>
      <c r="AV52" s="45"/>
      <c r="AW52" s="45"/>
      <c r="AX52" s="45"/>
      <c r="AY52" s="45"/>
      <c r="AZ52" s="45"/>
      <c r="BA52" s="45"/>
      <c r="BB52" s="45"/>
      <c r="BC52" s="45"/>
      <c r="BD52" s="45"/>
    </row>
    <row r="53" spans="1:56" x14ac:dyDescent="0.2">
      <c r="A53" s="88" t="s">
        <v>457</v>
      </c>
      <c r="B53" s="79">
        <f t="shared" ref="B53:Q53" si="1">B38+B39+B40+B41+B42</f>
        <v>225987</v>
      </c>
      <c r="C53" s="79">
        <f t="shared" si="1"/>
        <v>223574</v>
      </c>
      <c r="D53" s="79">
        <f t="shared" si="1"/>
        <v>271471</v>
      </c>
      <c r="E53" s="79">
        <f t="shared" si="1"/>
        <v>288467</v>
      </c>
      <c r="F53" s="79">
        <f t="shared" si="1"/>
        <v>306109</v>
      </c>
      <c r="G53" s="79">
        <f t="shared" si="1"/>
        <v>286659</v>
      </c>
      <c r="H53" s="79">
        <f t="shared" si="1"/>
        <v>311175</v>
      </c>
      <c r="I53" s="79">
        <f t="shared" si="1"/>
        <v>284244</v>
      </c>
      <c r="J53" s="79">
        <f t="shared" si="1"/>
        <v>276386</v>
      </c>
      <c r="K53" s="79">
        <f t="shared" si="1"/>
        <v>519607</v>
      </c>
      <c r="L53" s="79">
        <f t="shared" si="1"/>
        <v>657289</v>
      </c>
      <c r="M53" s="79">
        <f t="shared" si="1"/>
        <v>880073</v>
      </c>
      <c r="N53" s="79">
        <f t="shared" si="1"/>
        <v>629458</v>
      </c>
      <c r="O53" s="79">
        <f t="shared" si="1"/>
        <v>432193</v>
      </c>
      <c r="P53" s="79">
        <f t="shared" si="1"/>
        <v>497296</v>
      </c>
      <c r="Q53" s="80">
        <f t="shared" si="1"/>
        <v>561135</v>
      </c>
      <c r="R53" s="84">
        <f>SUM(B53:Q53)</f>
        <v>6651123</v>
      </c>
      <c r="T53" s="42"/>
      <c r="U53" s="42"/>
      <c r="V53" s="42"/>
      <c r="W53" s="42"/>
      <c r="X53" s="42"/>
      <c r="Y53" s="42"/>
      <c r="Z53" s="42"/>
      <c r="AA53" s="42"/>
      <c r="AB53" s="42"/>
      <c r="AC53" s="42"/>
      <c r="AD53" s="42"/>
      <c r="AE53" s="42"/>
      <c r="AF53" s="42"/>
      <c r="AG53" s="42"/>
      <c r="AM53" s="45"/>
      <c r="AN53" s="45"/>
      <c r="AO53" s="45"/>
      <c r="AP53" s="45"/>
      <c r="AQ53" s="45"/>
      <c r="AR53" s="45"/>
      <c r="AS53" s="45"/>
      <c r="AT53" s="45"/>
      <c r="AU53" s="45"/>
      <c r="AV53" s="45"/>
      <c r="AW53" s="45"/>
      <c r="AX53" s="45"/>
      <c r="AY53" s="45"/>
      <c r="AZ53" s="45"/>
      <c r="BA53" s="45"/>
      <c r="BB53" s="45"/>
      <c r="BC53" s="45"/>
      <c r="BD53" s="45"/>
    </row>
    <row r="54" spans="1:56" x14ac:dyDescent="0.2">
      <c r="A54" s="86" t="s">
        <v>14</v>
      </c>
      <c r="B54" s="79">
        <v>7691</v>
      </c>
      <c r="C54" s="79">
        <v>8210</v>
      </c>
      <c r="D54" s="79">
        <v>7579</v>
      </c>
      <c r="E54" s="79">
        <v>8358</v>
      </c>
      <c r="F54" s="79">
        <v>8790</v>
      </c>
      <c r="G54" s="79">
        <v>7781</v>
      </c>
      <c r="H54" s="79">
        <v>5948</v>
      </c>
      <c r="I54" s="79">
        <v>5248</v>
      </c>
      <c r="J54" s="79">
        <v>6473</v>
      </c>
      <c r="K54" s="79">
        <v>10923</v>
      </c>
      <c r="L54" s="79">
        <v>12343</v>
      </c>
      <c r="M54" s="79">
        <v>15108</v>
      </c>
      <c r="N54" s="79">
        <v>7643</v>
      </c>
      <c r="O54" s="79">
        <v>7321</v>
      </c>
      <c r="P54" s="79">
        <v>5640</v>
      </c>
      <c r="Q54" s="80">
        <v>18783</v>
      </c>
      <c r="R54" s="42"/>
      <c r="S54" s="42"/>
      <c r="T54" s="42"/>
      <c r="U54" s="42"/>
      <c r="V54" s="42"/>
      <c r="W54" s="42"/>
      <c r="X54" s="42"/>
      <c r="Y54" s="42"/>
      <c r="Z54" s="42"/>
      <c r="AA54" s="42"/>
      <c r="AB54" s="42"/>
      <c r="AC54" s="42"/>
      <c r="AD54" s="42"/>
      <c r="AE54" s="42"/>
      <c r="AF54" s="42"/>
      <c r="AG54" s="42"/>
      <c r="AM54" s="45"/>
      <c r="AN54" s="45"/>
      <c r="AO54" s="45"/>
      <c r="AP54" s="45"/>
      <c r="AQ54" s="45"/>
      <c r="AR54" s="45"/>
      <c r="AS54" s="45"/>
      <c r="AT54" s="45"/>
      <c r="AU54" s="45"/>
      <c r="AV54" s="45"/>
      <c r="AW54" s="45"/>
      <c r="AX54" s="45"/>
      <c r="AY54" s="45"/>
      <c r="AZ54" s="45"/>
      <c r="BA54" s="45"/>
      <c r="BB54" s="45"/>
      <c r="BC54" s="45"/>
      <c r="BD54" s="45"/>
    </row>
    <row r="55" spans="1:56" x14ac:dyDescent="0.2">
      <c r="A55" s="86" t="s">
        <v>15</v>
      </c>
      <c r="B55" s="79">
        <v>4518</v>
      </c>
      <c r="C55" s="79">
        <v>4819</v>
      </c>
      <c r="D55" s="79">
        <v>3792</v>
      </c>
      <c r="E55" s="79">
        <v>7597</v>
      </c>
      <c r="F55" s="79">
        <v>8292</v>
      </c>
      <c r="G55" s="79">
        <v>8680</v>
      </c>
      <c r="H55" s="79">
        <v>13348</v>
      </c>
      <c r="I55" s="79">
        <v>11497</v>
      </c>
      <c r="J55" s="79">
        <v>12651</v>
      </c>
      <c r="K55" s="79">
        <v>28323</v>
      </c>
      <c r="L55" s="79">
        <v>38145</v>
      </c>
      <c r="M55" s="79">
        <v>45609</v>
      </c>
      <c r="N55" s="79">
        <v>31094</v>
      </c>
      <c r="O55" s="79">
        <v>19839</v>
      </c>
      <c r="P55" s="79">
        <v>15512</v>
      </c>
      <c r="Q55" s="80">
        <v>13223</v>
      </c>
      <c r="R55" s="42"/>
      <c r="S55" s="42"/>
      <c r="T55" s="42"/>
      <c r="U55" s="42"/>
      <c r="V55" s="42"/>
      <c r="W55" s="42"/>
      <c r="X55" s="42"/>
      <c r="Y55" s="42"/>
      <c r="Z55" s="42"/>
      <c r="AA55" s="42"/>
      <c r="AB55" s="42"/>
      <c r="AC55" s="42"/>
      <c r="AD55" s="42"/>
      <c r="AE55" s="42"/>
      <c r="AF55" s="42"/>
      <c r="AG55" s="42"/>
      <c r="AM55" s="45"/>
      <c r="AN55" s="45"/>
      <c r="AO55" s="45"/>
      <c r="AP55" s="45"/>
      <c r="AQ55" s="45"/>
      <c r="AR55" s="45"/>
      <c r="AS55" s="45"/>
      <c r="AT55" s="45"/>
      <c r="AU55" s="45"/>
      <c r="AV55" s="45"/>
      <c r="AW55" s="45"/>
      <c r="AX55" s="45"/>
      <c r="AY55" s="45"/>
      <c r="AZ55" s="45"/>
      <c r="BA55" s="45"/>
      <c r="BB55" s="45"/>
      <c r="BC55" s="45"/>
      <c r="BD55" s="45"/>
    </row>
    <row r="56" spans="1:56" s="45" customFormat="1" x14ac:dyDescent="0.2">
      <c r="A56" s="82" t="s">
        <v>16</v>
      </c>
      <c r="B56" s="79">
        <v>35387</v>
      </c>
      <c r="C56" s="79">
        <v>35127</v>
      </c>
      <c r="D56" s="79">
        <v>36063</v>
      </c>
      <c r="E56" s="79">
        <v>34113</v>
      </c>
      <c r="F56" s="79">
        <v>31624</v>
      </c>
      <c r="G56" s="79">
        <v>31460</v>
      </c>
      <c r="H56" s="79">
        <v>38121</v>
      </c>
      <c r="I56" s="79">
        <v>34752</v>
      </c>
      <c r="J56" s="79">
        <v>30792</v>
      </c>
      <c r="K56" s="79">
        <v>54712</v>
      </c>
      <c r="L56" s="79">
        <v>73721</v>
      </c>
      <c r="M56" s="79">
        <v>92113</v>
      </c>
      <c r="N56" s="79">
        <v>62561</v>
      </c>
      <c r="O56" s="79">
        <v>39573</v>
      </c>
      <c r="P56" s="79">
        <v>38933</v>
      </c>
      <c r="Q56" s="80">
        <v>38736</v>
      </c>
      <c r="R56" s="42"/>
      <c r="S56" s="42"/>
      <c r="T56" s="42"/>
      <c r="U56" s="42"/>
      <c r="V56" s="42"/>
      <c r="W56" s="42"/>
      <c r="X56" s="42"/>
      <c r="Y56" s="42"/>
      <c r="Z56" s="42"/>
      <c r="AA56" s="42"/>
      <c r="AB56" s="42"/>
      <c r="AC56" s="42"/>
      <c r="AD56" s="42"/>
      <c r="AE56" s="42"/>
      <c r="AF56" s="42"/>
      <c r="AG56" s="42"/>
    </row>
    <row r="57" spans="1:56" x14ac:dyDescent="0.2">
      <c r="A57" s="86" t="s">
        <v>458</v>
      </c>
      <c r="B57" s="79">
        <v>206136</v>
      </c>
      <c r="C57" s="79">
        <v>180510</v>
      </c>
      <c r="D57" s="79">
        <v>189766</v>
      </c>
      <c r="E57" s="79">
        <v>195008</v>
      </c>
      <c r="F57" s="79">
        <v>193246</v>
      </c>
      <c r="G57" s="79">
        <v>182931</v>
      </c>
      <c r="H57" s="79">
        <v>180967</v>
      </c>
      <c r="I57" s="79">
        <v>150619</v>
      </c>
      <c r="J57" s="79">
        <v>162788</v>
      </c>
      <c r="K57" s="79">
        <v>262545</v>
      </c>
      <c r="L57" s="79">
        <v>331178</v>
      </c>
      <c r="M57" s="79">
        <v>383896</v>
      </c>
      <c r="N57" s="79">
        <v>218980</v>
      </c>
      <c r="O57" s="79">
        <v>133239</v>
      </c>
      <c r="P57" s="79">
        <v>139501</v>
      </c>
      <c r="Q57" s="80">
        <v>171029</v>
      </c>
      <c r="R57" s="42"/>
      <c r="S57" s="42"/>
      <c r="T57" s="42"/>
      <c r="U57" s="42"/>
      <c r="V57" s="42"/>
      <c r="W57" s="42"/>
      <c r="X57" s="42"/>
      <c r="Y57" s="42"/>
      <c r="Z57" s="42"/>
      <c r="AA57" s="42"/>
      <c r="AB57" s="42"/>
      <c r="AC57" s="42"/>
      <c r="AD57" s="42"/>
      <c r="AE57" s="42"/>
      <c r="AF57" s="42"/>
      <c r="AG57" s="42"/>
      <c r="AM57" s="45"/>
      <c r="AN57" s="45"/>
      <c r="AO57" s="45"/>
      <c r="AP57" s="45"/>
      <c r="AQ57" s="45"/>
      <c r="AR57" s="45"/>
      <c r="AS57" s="45"/>
      <c r="AT57" s="45"/>
      <c r="AU57" s="45"/>
      <c r="AV57" s="45"/>
      <c r="AW57" s="45"/>
      <c r="AX57" s="45"/>
      <c r="AY57" s="45"/>
      <c r="AZ57" s="45"/>
      <c r="BA57" s="45"/>
      <c r="BB57" s="45"/>
      <c r="BC57" s="45"/>
      <c r="BD57" s="45"/>
    </row>
    <row r="58" spans="1:56" x14ac:dyDescent="0.2">
      <c r="A58" s="86" t="s">
        <v>459</v>
      </c>
      <c r="B58" s="79">
        <v>151271</v>
      </c>
      <c r="C58" s="79">
        <v>123496</v>
      </c>
      <c r="D58" s="79">
        <v>158052</v>
      </c>
      <c r="E58" s="79">
        <v>174200</v>
      </c>
      <c r="F58" s="79">
        <v>191408</v>
      </c>
      <c r="G58" s="79">
        <v>195494</v>
      </c>
      <c r="H58" s="79">
        <v>212284</v>
      </c>
      <c r="I58" s="79">
        <v>208522</v>
      </c>
      <c r="J58" s="79">
        <v>215537</v>
      </c>
      <c r="K58" s="79">
        <v>407006</v>
      </c>
      <c r="L58" s="79">
        <v>565437</v>
      </c>
      <c r="M58" s="79">
        <v>831386</v>
      </c>
      <c r="N58" s="79">
        <v>632748</v>
      </c>
      <c r="O58" s="79">
        <v>456944</v>
      </c>
      <c r="P58" s="79">
        <v>489445</v>
      </c>
      <c r="Q58" s="80">
        <v>603147</v>
      </c>
      <c r="R58" s="42"/>
      <c r="S58" s="42"/>
      <c r="T58" s="42"/>
      <c r="U58" s="42"/>
      <c r="V58" s="42"/>
      <c r="W58" s="42"/>
      <c r="X58" s="42"/>
      <c r="Y58" s="42"/>
      <c r="Z58" s="42"/>
      <c r="AA58" s="42"/>
      <c r="AB58" s="42"/>
      <c r="AC58" s="42"/>
      <c r="AD58" s="42"/>
      <c r="AE58" s="42"/>
      <c r="AF58" s="42"/>
      <c r="AG58" s="42"/>
      <c r="AM58" s="45"/>
      <c r="AN58" s="45"/>
      <c r="AO58" s="45"/>
      <c r="AP58" s="45"/>
      <c r="AQ58" s="45"/>
      <c r="AR58" s="45"/>
      <c r="AS58" s="45"/>
      <c r="AT58" s="45"/>
      <c r="AU58" s="45"/>
      <c r="AV58" s="45"/>
      <c r="AW58" s="45"/>
      <c r="AX58" s="45"/>
      <c r="AY58" s="45"/>
      <c r="AZ58" s="45"/>
      <c r="BA58" s="45"/>
      <c r="BB58" s="45"/>
      <c r="BC58" s="45"/>
      <c r="BD58" s="45"/>
    </row>
    <row r="59" spans="1:56" x14ac:dyDescent="0.2">
      <c r="A59" s="86" t="s">
        <v>460</v>
      </c>
      <c r="B59" s="79">
        <v>42589</v>
      </c>
      <c r="C59" s="79">
        <v>50022</v>
      </c>
      <c r="D59" s="79">
        <v>52299</v>
      </c>
      <c r="E59" s="79">
        <v>59654</v>
      </c>
      <c r="F59" s="79">
        <v>65096</v>
      </c>
      <c r="G59" s="79">
        <v>59353</v>
      </c>
      <c r="H59" s="79">
        <v>62787</v>
      </c>
      <c r="I59" s="79">
        <v>58191</v>
      </c>
      <c r="J59" s="79">
        <v>51165</v>
      </c>
      <c r="K59" s="79">
        <v>105963</v>
      </c>
      <c r="L59" s="79">
        <v>113884</v>
      </c>
      <c r="M59" s="79">
        <v>146259</v>
      </c>
      <c r="N59" s="79">
        <v>99470</v>
      </c>
      <c r="O59" s="79">
        <v>59476</v>
      </c>
      <c r="P59" s="79">
        <v>60129</v>
      </c>
      <c r="Q59" s="80">
        <v>62343</v>
      </c>
      <c r="R59" s="42"/>
      <c r="S59" s="42"/>
      <c r="T59" s="42"/>
      <c r="U59" s="42"/>
      <c r="V59" s="42"/>
      <c r="W59" s="42"/>
      <c r="X59" s="42"/>
      <c r="Y59" s="42"/>
      <c r="Z59" s="42"/>
      <c r="AA59" s="42"/>
      <c r="AB59" s="42"/>
      <c r="AC59" s="42"/>
      <c r="AD59" s="42"/>
      <c r="AE59" s="42"/>
      <c r="AF59" s="42"/>
      <c r="AG59" s="42"/>
      <c r="AM59" s="45"/>
      <c r="AN59" s="45"/>
      <c r="AO59" s="45"/>
      <c r="AP59" s="45"/>
      <c r="AQ59" s="45"/>
      <c r="AR59" s="45"/>
      <c r="AS59" s="45"/>
      <c r="AT59" s="45"/>
      <c r="AU59" s="45"/>
      <c r="AV59" s="45"/>
      <c r="AW59" s="45"/>
      <c r="AX59" s="45"/>
      <c r="AY59" s="45"/>
      <c r="AZ59" s="45"/>
      <c r="BA59" s="45"/>
      <c r="BB59" s="45"/>
      <c r="BC59" s="45"/>
      <c r="BD59" s="45"/>
    </row>
    <row r="60" spans="1:56" ht="15" thickBot="1" x14ac:dyDescent="0.25">
      <c r="A60" s="75" t="s">
        <v>19</v>
      </c>
      <c r="B60" s="89">
        <v>2711527</v>
      </c>
      <c r="C60" s="89">
        <v>2875980</v>
      </c>
      <c r="D60" s="89">
        <v>3870894</v>
      </c>
      <c r="E60" s="89">
        <v>4604369</v>
      </c>
      <c r="F60" s="89">
        <v>5391596</v>
      </c>
      <c r="G60" s="89">
        <v>5534678</v>
      </c>
      <c r="H60" s="89">
        <v>6184643</v>
      </c>
      <c r="I60" s="89">
        <v>5915113</v>
      </c>
      <c r="J60" s="89">
        <v>6328516</v>
      </c>
      <c r="K60" s="89">
        <v>12018578</v>
      </c>
      <c r="L60" s="89">
        <v>16660354</v>
      </c>
      <c r="M60" s="89">
        <v>22462502</v>
      </c>
      <c r="N60" s="89">
        <v>14878281</v>
      </c>
      <c r="O60" s="89">
        <v>9245966</v>
      </c>
      <c r="P60" s="89">
        <v>8834554</v>
      </c>
      <c r="Q60" s="90">
        <v>8162725</v>
      </c>
      <c r="R60" s="84">
        <f>SUM(B60:Q60)</f>
        <v>135680276</v>
      </c>
      <c r="S60" s="42"/>
      <c r="T60" s="42"/>
      <c r="U60" s="42"/>
      <c r="V60" s="42"/>
      <c r="W60" s="42"/>
      <c r="X60" s="42"/>
      <c r="Y60" s="42"/>
      <c r="Z60" s="42"/>
      <c r="AA60" s="42"/>
      <c r="AB60" s="42"/>
      <c r="AC60" s="42"/>
      <c r="AD60" s="42"/>
      <c r="AE60" s="42"/>
      <c r="AF60" s="42"/>
      <c r="AG60" s="42"/>
      <c r="AM60" s="45"/>
      <c r="AN60" s="45"/>
      <c r="AO60" s="45"/>
      <c r="AP60" s="45"/>
      <c r="AQ60" s="45"/>
      <c r="AR60" s="45"/>
      <c r="AS60" s="45"/>
      <c r="AT60" s="45"/>
      <c r="AU60" s="45"/>
      <c r="AV60" s="45"/>
      <c r="AW60" s="45"/>
      <c r="AX60" s="45"/>
      <c r="AY60" s="45"/>
      <c r="AZ60" s="45"/>
      <c r="BA60" s="45"/>
      <c r="BB60" s="45"/>
      <c r="BC60" s="45"/>
      <c r="BD60" s="45"/>
    </row>
    <row r="61" spans="1:56" x14ac:dyDescent="0.2">
      <c r="A61" s="16" t="s">
        <v>494</v>
      </c>
      <c r="B61" s="55">
        <f>+B53/B60</f>
        <v>8.3343075691298674E-2</v>
      </c>
      <c r="C61" s="55">
        <f t="shared" ref="C61:Q61" si="2">+C53/C60</f>
        <v>7.7738370920521008E-2</v>
      </c>
      <c r="D61" s="55">
        <f t="shared" si="2"/>
        <v>7.0131344335442922E-2</v>
      </c>
      <c r="E61" s="55">
        <f t="shared" si="2"/>
        <v>6.2650712833832389E-2</v>
      </c>
      <c r="F61" s="55">
        <f t="shared" si="2"/>
        <v>5.6775210902300546E-2</v>
      </c>
      <c r="G61" s="55">
        <f t="shared" si="2"/>
        <v>5.1793256988030743E-2</v>
      </c>
      <c r="H61" s="55">
        <f t="shared" si="2"/>
        <v>5.0314141010241009E-2</v>
      </c>
      <c r="I61" s="55">
        <f t="shared" si="2"/>
        <v>4.8053857973634657E-2</v>
      </c>
      <c r="J61" s="55">
        <f t="shared" si="2"/>
        <v>4.367311388641508E-2</v>
      </c>
      <c r="K61" s="55">
        <f t="shared" si="2"/>
        <v>4.3233650436848688E-2</v>
      </c>
      <c r="L61" s="55">
        <f t="shared" si="2"/>
        <v>3.9452282946688885E-2</v>
      </c>
      <c r="M61" s="55">
        <f t="shared" si="2"/>
        <v>3.9179651492073322E-2</v>
      </c>
      <c r="N61" s="55">
        <f t="shared" si="2"/>
        <v>4.2307172448214948E-2</v>
      </c>
      <c r="O61" s="55">
        <f t="shared" si="2"/>
        <v>4.6743952984469116E-2</v>
      </c>
      <c r="P61" s="55">
        <f t="shared" si="2"/>
        <v>5.6289881752944179E-2</v>
      </c>
      <c r="Q61" s="55">
        <f t="shared" si="2"/>
        <v>6.8743587466195424E-2</v>
      </c>
      <c r="R61" s="42"/>
      <c r="S61" s="42"/>
      <c r="T61" s="42"/>
      <c r="U61" s="42"/>
      <c r="V61" s="42"/>
      <c r="W61" s="42"/>
      <c r="X61" s="42"/>
      <c r="Y61" s="42"/>
      <c r="Z61" s="42"/>
      <c r="AA61" s="42"/>
      <c r="AB61" s="42"/>
      <c r="AC61" s="42"/>
      <c r="AD61" s="42"/>
      <c r="AE61" s="42"/>
      <c r="AF61" s="42"/>
      <c r="AG61" s="42"/>
      <c r="AM61" s="45"/>
      <c r="AN61" s="45"/>
      <c r="AO61" s="45"/>
      <c r="AP61" s="45"/>
      <c r="AQ61" s="45"/>
      <c r="AR61" s="45"/>
      <c r="AS61" s="45"/>
      <c r="AT61" s="45"/>
      <c r="AU61" s="45"/>
      <c r="AV61" s="45"/>
      <c r="AW61" s="45"/>
      <c r="AX61" s="45"/>
      <c r="AY61" s="45"/>
      <c r="AZ61" s="45"/>
      <c r="BA61" s="45"/>
      <c r="BB61" s="45"/>
      <c r="BC61" s="45"/>
      <c r="BD61" s="45"/>
    </row>
    <row r="62" spans="1:56" x14ac:dyDescent="0.2">
      <c r="A62" s="82" t="s">
        <v>512</v>
      </c>
      <c r="B62" s="55">
        <f>+B38/B$60</f>
        <v>6.3755219844759056E-2</v>
      </c>
      <c r="C62" s="55">
        <f t="shared" ref="C62:Q64" si="3">+C38/C$60</f>
        <v>5.8947211037628913E-2</v>
      </c>
      <c r="D62" s="55">
        <f t="shared" si="3"/>
        <v>5.2204736166890649E-2</v>
      </c>
      <c r="E62" s="55">
        <f t="shared" si="3"/>
        <v>4.4916035183105441E-2</v>
      </c>
      <c r="F62" s="55">
        <f t="shared" si="3"/>
        <v>3.9718851338267927E-2</v>
      </c>
      <c r="G62" s="55">
        <f t="shared" si="3"/>
        <v>3.5105745989197565E-2</v>
      </c>
      <c r="H62" s="55">
        <f t="shared" si="3"/>
        <v>3.2451832708856439E-2</v>
      </c>
      <c r="I62" s="55">
        <f t="shared" si="3"/>
        <v>2.9744486707185474E-2</v>
      </c>
      <c r="J62" s="55">
        <f t="shared" si="3"/>
        <v>2.6397815854459404E-2</v>
      </c>
      <c r="K62" s="55">
        <f t="shared" si="3"/>
        <v>2.4832721475036398E-2</v>
      </c>
      <c r="L62" s="55">
        <f t="shared" si="3"/>
        <v>2.0978965993159571E-2</v>
      </c>
      <c r="M62" s="55">
        <f t="shared" si="3"/>
        <v>1.94057189176878E-2</v>
      </c>
      <c r="N62" s="55">
        <f t="shared" si="3"/>
        <v>1.8153105187353299E-2</v>
      </c>
      <c r="O62" s="55">
        <f t="shared" si="3"/>
        <v>1.675682129914819E-2</v>
      </c>
      <c r="P62" s="55">
        <f t="shared" si="3"/>
        <v>1.9292201960619631E-2</v>
      </c>
      <c r="Q62" s="55">
        <f t="shared" si="3"/>
        <v>1.6665268032427898E-2</v>
      </c>
      <c r="R62" s="42"/>
      <c r="S62" s="42"/>
      <c r="T62" s="42"/>
      <c r="U62" s="42"/>
      <c r="V62" s="42"/>
      <c r="W62" s="42"/>
      <c r="X62" s="42"/>
      <c r="Y62" s="42"/>
      <c r="Z62" s="42"/>
      <c r="AA62" s="42"/>
      <c r="AB62" s="42"/>
      <c r="AC62" s="42"/>
      <c r="AD62" s="42"/>
      <c r="AE62" s="42"/>
      <c r="AF62" s="42"/>
      <c r="AG62" s="42"/>
      <c r="AM62" s="45"/>
      <c r="AN62" s="45"/>
      <c r="AO62" s="45"/>
      <c r="AP62" s="45"/>
      <c r="AQ62" s="45"/>
      <c r="AR62" s="45"/>
      <c r="AS62" s="45"/>
      <c r="AT62" s="45"/>
      <c r="AU62" s="45"/>
      <c r="AV62" s="45"/>
      <c r="AW62" s="45"/>
      <c r="AX62" s="45"/>
      <c r="AY62" s="45"/>
      <c r="AZ62" s="45"/>
      <c r="BA62" s="45"/>
      <c r="BB62" s="45"/>
      <c r="BC62" s="45"/>
      <c r="BD62" s="45"/>
    </row>
    <row r="63" spans="1:56" x14ac:dyDescent="0.2">
      <c r="A63" s="82" t="s">
        <v>513</v>
      </c>
      <c r="B63" s="55">
        <f>+B39/B$60</f>
        <v>1.0289405194932597E-3</v>
      </c>
      <c r="C63" s="55">
        <f t="shared" si="3"/>
        <v>8.477110411059882E-4</v>
      </c>
      <c r="D63" s="55">
        <f t="shared" si="3"/>
        <v>7.0939684734327524E-4</v>
      </c>
      <c r="E63" s="55">
        <f t="shared" si="3"/>
        <v>9.1890984410676038E-4</v>
      </c>
      <c r="F63" s="55">
        <f t="shared" si="3"/>
        <v>7.0090563165341028E-4</v>
      </c>
      <c r="G63" s="55">
        <f t="shared" si="3"/>
        <v>6.7664279656377477E-4</v>
      </c>
      <c r="H63" s="55">
        <f t="shared" si="3"/>
        <v>7.9309347362491254E-4</v>
      </c>
      <c r="I63" s="55">
        <f t="shared" si="3"/>
        <v>6.0353876586973062E-4</v>
      </c>
      <c r="J63" s="55">
        <f t="shared" si="3"/>
        <v>6.9558171299559011E-4</v>
      </c>
      <c r="K63" s="55">
        <f t="shared" si="3"/>
        <v>7.8079120508266447E-4</v>
      </c>
      <c r="L63" s="55">
        <f t="shared" si="3"/>
        <v>4.6871753145221286E-4</v>
      </c>
      <c r="M63" s="55">
        <f t="shared" si="3"/>
        <v>4.4353919256189716E-4</v>
      </c>
      <c r="N63" s="55">
        <f t="shared" si="3"/>
        <v>4.3943248551361544E-4</v>
      </c>
      <c r="O63" s="55">
        <f t="shared" si="3"/>
        <v>7.1836733987557389E-4</v>
      </c>
      <c r="P63" s="55">
        <f t="shared" si="3"/>
        <v>8.6354104576190263E-4</v>
      </c>
      <c r="Q63" s="55">
        <f t="shared" si="3"/>
        <v>7.4852454296818775E-4</v>
      </c>
      <c r="R63" s="42"/>
      <c r="S63" s="42"/>
      <c r="T63" s="42"/>
      <c r="U63" s="42"/>
      <c r="V63" s="42"/>
      <c r="W63" s="42"/>
      <c r="X63" s="42"/>
      <c r="Y63" s="42"/>
      <c r="Z63" s="42"/>
      <c r="AA63" s="42"/>
      <c r="AB63" s="42"/>
      <c r="AC63" s="42"/>
      <c r="AD63" s="42"/>
      <c r="AE63" s="42"/>
      <c r="AF63" s="42"/>
      <c r="AG63" s="42"/>
      <c r="AM63" s="45"/>
      <c r="AN63" s="45"/>
      <c r="AO63" s="45"/>
      <c r="AP63" s="45"/>
      <c r="AQ63" s="45"/>
      <c r="AR63" s="45"/>
      <c r="AS63" s="45"/>
      <c r="AT63" s="45"/>
      <c r="AU63" s="45"/>
      <c r="AV63" s="45"/>
      <c r="AW63" s="45"/>
      <c r="AX63" s="45"/>
      <c r="AY63" s="45"/>
      <c r="AZ63" s="45"/>
      <c r="BA63" s="45"/>
      <c r="BB63" s="45"/>
      <c r="BC63" s="45"/>
      <c r="BD63" s="45"/>
    </row>
    <row r="64" spans="1:56" x14ac:dyDescent="0.2">
      <c r="A64" s="82" t="s">
        <v>34</v>
      </c>
      <c r="B64" s="55">
        <f>+B40/B$60</f>
        <v>1.6629744051967765E-2</v>
      </c>
      <c r="C64" s="55">
        <f t="shared" si="3"/>
        <v>1.6395802474287027E-2</v>
      </c>
      <c r="D64" s="55">
        <f t="shared" si="3"/>
        <v>1.579505922921165E-2</v>
      </c>
      <c r="E64" s="55">
        <f t="shared" si="3"/>
        <v>1.4429338743267536E-2</v>
      </c>
      <c r="F64" s="55">
        <f t="shared" si="3"/>
        <v>1.4494409447592142E-2</v>
      </c>
      <c r="G64" s="55">
        <f t="shared" si="3"/>
        <v>1.3726905160517016E-2</v>
      </c>
      <c r="H64" s="55">
        <f t="shared" si="3"/>
        <v>1.4536651509230201E-2</v>
      </c>
      <c r="I64" s="55">
        <f t="shared" si="3"/>
        <v>1.4989062761776487E-2</v>
      </c>
      <c r="J64" s="55">
        <f t="shared" si="3"/>
        <v>1.4027459202125744E-2</v>
      </c>
      <c r="K64" s="55">
        <f t="shared" si="3"/>
        <v>1.4616454625497292E-2</v>
      </c>
      <c r="L64" s="55">
        <f t="shared" si="3"/>
        <v>1.4495430289176329E-2</v>
      </c>
      <c r="M64" s="55">
        <f t="shared" si="3"/>
        <v>1.4774133353443885E-2</v>
      </c>
      <c r="N64" s="55">
        <f t="shared" si="3"/>
        <v>1.7212405115886707E-2</v>
      </c>
      <c r="O64" s="55">
        <f t="shared" si="3"/>
        <v>1.992144466029834E-2</v>
      </c>
      <c r="P64" s="55">
        <f t="shared" si="3"/>
        <v>2.3389069782130484E-2</v>
      </c>
      <c r="Q64" s="55">
        <f t="shared" si="3"/>
        <v>3.117071811190503E-2</v>
      </c>
      <c r="R64" s="42"/>
      <c r="S64" s="42"/>
      <c r="T64" s="42"/>
      <c r="U64" s="42"/>
      <c r="V64" s="42"/>
      <c r="W64" s="42"/>
      <c r="X64" s="42"/>
      <c r="Y64" s="42"/>
      <c r="Z64" s="42"/>
      <c r="AA64" s="42"/>
      <c r="AB64" s="42"/>
      <c r="AC64" s="42"/>
      <c r="AD64" s="42"/>
      <c r="AE64" s="42"/>
      <c r="AF64" s="42"/>
      <c r="AG64" s="42"/>
      <c r="AM64" s="45"/>
      <c r="AN64" s="45"/>
      <c r="AO64" s="45"/>
      <c r="AP64" s="45"/>
      <c r="AQ64" s="45"/>
      <c r="AR64" s="45"/>
      <c r="AS64" s="45"/>
      <c r="AT64" s="45"/>
      <c r="AU64" s="45"/>
      <c r="AV64" s="45"/>
      <c r="AW64" s="45"/>
      <c r="AX64" s="45"/>
      <c r="AY64" s="45"/>
      <c r="AZ64" s="45"/>
      <c r="BA64" s="45"/>
      <c r="BB64" s="45"/>
      <c r="BC64" s="45"/>
      <c r="BD64" s="45"/>
    </row>
    <row r="65" spans="1:56" x14ac:dyDescent="0.2">
      <c r="A65" s="82" t="s">
        <v>12</v>
      </c>
      <c r="B65" s="55">
        <f t="shared" ref="B65:Q66" si="4">+B41/B$60</f>
        <v>1.789397634616952E-3</v>
      </c>
      <c r="C65" s="55">
        <f t="shared" si="4"/>
        <v>1.4847112984095856E-3</v>
      </c>
      <c r="D65" s="55">
        <f t="shared" si="4"/>
        <v>1.3684177350245189E-3</v>
      </c>
      <c r="E65" s="55">
        <f t="shared" si="4"/>
        <v>2.2294042897083185E-3</v>
      </c>
      <c r="F65" s="55">
        <f t="shared" si="4"/>
        <v>1.785185685277606E-3</v>
      </c>
      <c r="G65" s="55">
        <f t="shared" si="4"/>
        <v>2.101296588527824E-3</v>
      </c>
      <c r="H65" s="55">
        <f t="shared" si="4"/>
        <v>2.261892885329032E-3</v>
      </c>
      <c r="I65" s="55">
        <f t="shared" si="4"/>
        <v>2.4853286826473139E-3</v>
      </c>
      <c r="J65" s="55">
        <f t="shared" si="4"/>
        <v>2.3917139500002843E-3</v>
      </c>
      <c r="K65" s="55">
        <f t="shared" si="4"/>
        <v>2.8539149972650673E-3</v>
      </c>
      <c r="L65" s="55">
        <f t="shared" si="4"/>
        <v>3.342846136402624E-3</v>
      </c>
      <c r="M65" s="55">
        <f t="shared" si="4"/>
        <v>4.3402110771097535E-3</v>
      </c>
      <c r="N65" s="55">
        <f t="shared" si="4"/>
        <v>6.1661693309865567E-3</v>
      </c>
      <c r="O65" s="55">
        <f t="shared" si="4"/>
        <v>9.0547596649176512E-3</v>
      </c>
      <c r="P65" s="55">
        <f t="shared" si="4"/>
        <v>1.2104402780264855E-2</v>
      </c>
      <c r="Q65" s="55">
        <f t="shared" si="4"/>
        <v>1.8940978656024794E-2</v>
      </c>
      <c r="R65" s="42"/>
      <c r="S65" s="42"/>
      <c r="T65" s="42"/>
      <c r="U65" s="42"/>
      <c r="V65" s="42"/>
      <c r="W65" s="42"/>
      <c r="X65" s="42"/>
      <c r="Y65" s="42"/>
      <c r="Z65" s="42"/>
      <c r="AA65" s="42"/>
      <c r="AB65" s="42"/>
      <c r="AC65" s="42"/>
      <c r="AD65" s="42"/>
      <c r="AE65" s="42"/>
      <c r="AF65" s="42"/>
      <c r="AG65" s="42"/>
      <c r="AM65" s="45"/>
      <c r="AN65" s="45"/>
      <c r="AO65" s="45"/>
      <c r="AP65" s="45"/>
      <c r="AQ65" s="45"/>
      <c r="AR65" s="45"/>
      <c r="AS65" s="45"/>
      <c r="AT65" s="45"/>
      <c r="AU65" s="45"/>
      <c r="AV65" s="45"/>
      <c r="AW65" s="45"/>
      <c r="AX65" s="45"/>
      <c r="AY65" s="45"/>
      <c r="AZ65" s="45"/>
      <c r="BA65" s="45"/>
      <c r="BB65" s="45"/>
      <c r="BC65" s="45"/>
      <c r="BD65" s="45"/>
    </row>
    <row r="66" spans="1:56" x14ac:dyDescent="0.2">
      <c r="A66" s="82" t="s">
        <v>13</v>
      </c>
      <c r="B66" s="55">
        <f t="shared" si="4"/>
        <v>1.397736404616292E-4</v>
      </c>
      <c r="C66" s="55">
        <f t="shared" si="4"/>
        <v>6.2935069089492976E-5</v>
      </c>
      <c r="D66" s="55">
        <f t="shared" si="4"/>
        <v>5.3734356972833669E-5</v>
      </c>
      <c r="E66" s="55">
        <f t="shared" si="4"/>
        <v>1.5702477364433649E-4</v>
      </c>
      <c r="F66" s="55">
        <f t="shared" si="4"/>
        <v>7.5858799509458791E-5</v>
      </c>
      <c r="G66" s="55">
        <f t="shared" si="4"/>
        <v>1.8266645322455977E-4</v>
      </c>
      <c r="H66" s="55">
        <f t="shared" si="4"/>
        <v>2.7067043320042885E-4</v>
      </c>
      <c r="I66" s="55">
        <f t="shared" si="4"/>
        <v>2.3144105615564742E-4</v>
      </c>
      <c r="J66" s="55">
        <f t="shared" si="4"/>
        <v>1.6054316683405715E-4</v>
      </c>
      <c r="K66" s="55">
        <f t="shared" si="4"/>
        <v>1.49768133967263E-4</v>
      </c>
      <c r="L66" s="55">
        <f t="shared" si="4"/>
        <v>1.6632299649815363E-4</v>
      </c>
      <c r="M66" s="55">
        <f t="shared" si="4"/>
        <v>2.1604895126998766E-4</v>
      </c>
      <c r="N66" s="55">
        <f t="shared" si="4"/>
        <v>3.3606032847477473E-4</v>
      </c>
      <c r="O66" s="55">
        <f t="shared" si="4"/>
        <v>2.925600202293627E-4</v>
      </c>
      <c r="P66" s="55">
        <f t="shared" si="4"/>
        <v>6.4066618416730491E-4</v>
      </c>
      <c r="Q66" s="55">
        <f t="shared" si="4"/>
        <v>1.2180981228695075E-3</v>
      </c>
      <c r="R66" s="42"/>
      <c r="S66" s="42"/>
      <c r="T66" s="42"/>
      <c r="U66" s="42"/>
      <c r="V66" s="42"/>
      <c r="W66" s="42"/>
      <c r="X66" s="42"/>
      <c r="Y66" s="42"/>
      <c r="Z66" s="42"/>
      <c r="AA66" s="42"/>
      <c r="AB66" s="42"/>
      <c r="AC66" s="42"/>
      <c r="AD66" s="42"/>
      <c r="AE66" s="42"/>
      <c r="AF66" s="42"/>
      <c r="AG66" s="42"/>
      <c r="AM66" s="45"/>
      <c r="AN66" s="45"/>
      <c r="AO66" s="45"/>
      <c r="AP66" s="45"/>
      <c r="AQ66" s="45"/>
      <c r="AR66" s="45"/>
      <c r="AS66" s="45"/>
      <c r="AT66" s="45"/>
      <c r="AU66" s="45"/>
      <c r="AV66" s="45"/>
      <c r="AW66" s="45"/>
      <c r="AX66" s="45"/>
      <c r="AY66" s="45"/>
      <c r="AZ66" s="45"/>
      <c r="BA66" s="45"/>
      <c r="BB66" s="45"/>
      <c r="BC66" s="45"/>
      <c r="BD66" s="45"/>
    </row>
    <row r="67" spans="1:56" x14ac:dyDescent="0.2">
      <c r="A67" s="16" t="s">
        <v>511</v>
      </c>
      <c r="B67" s="55">
        <f>+B53/B$60</f>
        <v>8.3343075691298674E-2</v>
      </c>
      <c r="C67" s="55">
        <f t="shared" ref="C67:Q67" si="5">+C53/C$60</f>
        <v>7.7738370920521008E-2</v>
      </c>
      <c r="D67" s="55">
        <f t="shared" si="5"/>
        <v>7.0131344335442922E-2</v>
      </c>
      <c r="E67" s="55">
        <f t="shared" si="5"/>
        <v>6.2650712833832389E-2</v>
      </c>
      <c r="F67" s="55">
        <f t="shared" si="5"/>
        <v>5.6775210902300546E-2</v>
      </c>
      <c r="G67" s="55">
        <f t="shared" si="5"/>
        <v>5.1793256988030743E-2</v>
      </c>
      <c r="H67" s="55">
        <f t="shared" si="5"/>
        <v>5.0314141010241009E-2</v>
      </c>
      <c r="I67" s="55">
        <f t="shared" si="5"/>
        <v>4.8053857973634657E-2</v>
      </c>
      <c r="J67" s="55">
        <f t="shared" si="5"/>
        <v>4.367311388641508E-2</v>
      </c>
      <c r="K67" s="55">
        <f t="shared" si="5"/>
        <v>4.3233650436848688E-2</v>
      </c>
      <c r="L67" s="55">
        <f t="shared" si="5"/>
        <v>3.9452282946688885E-2</v>
      </c>
      <c r="M67" s="55">
        <f t="shared" si="5"/>
        <v>3.9179651492073322E-2</v>
      </c>
      <c r="N67" s="55">
        <f t="shared" si="5"/>
        <v>4.2307172448214948E-2</v>
      </c>
      <c r="O67" s="55">
        <f t="shared" si="5"/>
        <v>4.6743952984469116E-2</v>
      </c>
      <c r="P67" s="55">
        <f t="shared" si="5"/>
        <v>5.6289881752944179E-2</v>
      </c>
      <c r="Q67" s="55">
        <f t="shared" si="5"/>
        <v>6.8743587466195424E-2</v>
      </c>
      <c r="R67" s="42"/>
      <c r="S67" s="42"/>
      <c r="T67" s="42"/>
      <c r="U67" s="42"/>
      <c r="V67" s="42"/>
      <c r="W67" s="42"/>
      <c r="X67" s="42"/>
      <c r="Y67" s="42"/>
      <c r="Z67" s="42"/>
      <c r="AA67" s="42"/>
      <c r="AB67" s="42"/>
      <c r="AC67" s="42"/>
      <c r="AD67" s="42"/>
      <c r="AE67" s="42"/>
      <c r="AF67" s="42"/>
      <c r="AG67" s="42"/>
      <c r="AM67" s="45"/>
      <c r="AN67" s="45"/>
      <c r="AO67" s="45"/>
      <c r="AP67" s="45"/>
      <c r="AQ67" s="45"/>
      <c r="AR67" s="45"/>
      <c r="AS67" s="45"/>
      <c r="AT67" s="45"/>
      <c r="AU67" s="45"/>
      <c r="AV67" s="45"/>
      <c r="AW67" s="45"/>
      <c r="AX67" s="45"/>
      <c r="AY67" s="45"/>
      <c r="AZ67" s="45"/>
      <c r="BA67" s="45"/>
      <c r="BB67" s="45"/>
      <c r="BC67" s="45"/>
      <c r="BD67" s="45"/>
    </row>
    <row r="68" spans="1:56" x14ac:dyDescent="0.2">
      <c r="A68" s="16" t="s">
        <v>495</v>
      </c>
      <c r="B68" s="55"/>
      <c r="C68" s="55"/>
      <c r="D68" s="55"/>
      <c r="E68" s="55"/>
      <c r="F68" s="55"/>
      <c r="G68" s="55"/>
      <c r="H68" s="55"/>
      <c r="I68" s="55"/>
      <c r="J68" s="55"/>
      <c r="K68" s="55"/>
      <c r="L68" s="55"/>
      <c r="M68" s="55"/>
      <c r="N68" s="55"/>
      <c r="O68" s="55"/>
      <c r="P68" s="55"/>
      <c r="Q68" s="55"/>
      <c r="R68" s="42"/>
      <c r="S68" s="42"/>
      <c r="T68" s="42"/>
      <c r="U68" s="42"/>
      <c r="V68" s="42"/>
      <c r="W68" s="42"/>
      <c r="X68" s="42"/>
      <c r="Y68" s="42"/>
      <c r="Z68" s="42"/>
      <c r="AA68" s="42"/>
      <c r="AB68" s="42"/>
      <c r="AC68" s="42"/>
      <c r="AD68" s="42"/>
      <c r="AE68" s="42"/>
      <c r="AF68" s="42"/>
      <c r="AG68" s="42"/>
      <c r="AM68" s="45"/>
      <c r="AN68" s="45"/>
      <c r="AO68" s="45"/>
      <c r="AP68" s="45"/>
      <c r="AQ68" s="45"/>
      <c r="AR68" s="45"/>
      <c r="AS68" s="45"/>
      <c r="AT68" s="45"/>
      <c r="AU68" s="45"/>
      <c r="AV68" s="45"/>
      <c r="AW68" s="45"/>
      <c r="AX68" s="45"/>
      <c r="AY68" s="45"/>
      <c r="AZ68" s="45"/>
      <c r="BA68" s="45"/>
      <c r="BB68" s="45"/>
      <c r="BC68" s="45"/>
      <c r="BD68" s="45"/>
    </row>
    <row r="69" spans="1:56" x14ac:dyDescent="0.2">
      <c r="A69" s="82" t="s">
        <v>512</v>
      </c>
      <c r="B69" s="92">
        <f>+B38</f>
        <v>172874</v>
      </c>
      <c r="C69" s="92">
        <f>+C38+B69</f>
        <v>342405</v>
      </c>
      <c r="D69" s="92">
        <f t="shared" ref="D69:Q73" si="6">+D38+C69</f>
        <v>544484</v>
      </c>
      <c r="E69" s="92">
        <f t="shared" si="6"/>
        <v>751294</v>
      </c>
      <c r="F69" s="92">
        <f t="shared" si="6"/>
        <v>965442</v>
      </c>
      <c r="G69" s="92">
        <f t="shared" si="6"/>
        <v>1159741</v>
      </c>
      <c r="H69" s="92">
        <f t="shared" si="6"/>
        <v>1360444</v>
      </c>
      <c r="I69" s="92">
        <f t="shared" si="6"/>
        <v>1536386</v>
      </c>
      <c r="J69" s="92">
        <f t="shared" si="6"/>
        <v>1703445</v>
      </c>
      <c r="K69" s="92">
        <f t="shared" si="6"/>
        <v>2001899</v>
      </c>
      <c r="L69" s="92">
        <f t="shared" si="6"/>
        <v>2351416</v>
      </c>
      <c r="M69" s="92">
        <f t="shared" si="6"/>
        <v>2787317</v>
      </c>
      <c r="N69" s="92">
        <f t="shared" si="6"/>
        <v>3057404</v>
      </c>
      <c r="O69" s="92">
        <f t="shared" si="6"/>
        <v>3212337</v>
      </c>
      <c r="P69" s="92">
        <f t="shared" si="6"/>
        <v>3382775</v>
      </c>
      <c r="Q69" s="92">
        <f t="shared" si="6"/>
        <v>3518809</v>
      </c>
      <c r="R69" s="42"/>
      <c r="S69" s="42"/>
      <c r="T69" s="42"/>
      <c r="U69" s="42"/>
      <c r="V69" s="42"/>
      <c r="W69" s="42"/>
      <c r="X69" s="42"/>
      <c r="Y69" s="42"/>
      <c r="Z69" s="42"/>
      <c r="AA69" s="42"/>
      <c r="AB69" s="42"/>
      <c r="AC69" s="42"/>
      <c r="AD69" s="42"/>
      <c r="AE69" s="42"/>
      <c r="AF69" s="42"/>
      <c r="AG69" s="42"/>
      <c r="AM69" s="45"/>
      <c r="AN69" s="45"/>
      <c r="AO69" s="45"/>
      <c r="AP69" s="45"/>
      <c r="AQ69" s="45"/>
      <c r="AR69" s="45"/>
      <c r="AS69" s="45"/>
      <c r="AT69" s="45"/>
      <c r="AU69" s="45"/>
      <c r="AV69" s="45"/>
      <c r="AW69" s="45"/>
      <c r="AX69" s="45"/>
      <c r="AY69" s="45"/>
      <c r="AZ69" s="45"/>
      <c r="BA69" s="45"/>
      <c r="BB69" s="45"/>
      <c r="BC69" s="45"/>
      <c r="BD69" s="45"/>
    </row>
    <row r="70" spans="1:56" x14ac:dyDescent="0.2">
      <c r="A70" s="82" t="s">
        <v>513</v>
      </c>
      <c r="B70" s="92">
        <f t="shared" ref="B70:B73" si="7">+B39</f>
        <v>2790</v>
      </c>
      <c r="C70" s="92">
        <f t="shared" ref="C70:P73" si="8">+C39+B70</f>
        <v>5228</v>
      </c>
      <c r="D70" s="92">
        <f t="shared" si="8"/>
        <v>7974</v>
      </c>
      <c r="E70" s="92">
        <f t="shared" si="8"/>
        <v>12205</v>
      </c>
      <c r="F70" s="92">
        <f t="shared" si="8"/>
        <v>15984</v>
      </c>
      <c r="G70" s="92">
        <f t="shared" si="8"/>
        <v>19729</v>
      </c>
      <c r="H70" s="92">
        <f t="shared" si="8"/>
        <v>24634</v>
      </c>
      <c r="I70" s="92">
        <f t="shared" si="8"/>
        <v>28204</v>
      </c>
      <c r="J70" s="92">
        <f t="shared" si="8"/>
        <v>32606</v>
      </c>
      <c r="K70" s="92">
        <f t="shared" si="8"/>
        <v>41990</v>
      </c>
      <c r="L70" s="92">
        <f t="shared" si="8"/>
        <v>49799</v>
      </c>
      <c r="M70" s="92">
        <f t="shared" si="8"/>
        <v>59762</v>
      </c>
      <c r="N70" s="92">
        <f t="shared" si="8"/>
        <v>66300</v>
      </c>
      <c r="O70" s="92">
        <f t="shared" si="8"/>
        <v>72942</v>
      </c>
      <c r="P70" s="92">
        <f t="shared" si="8"/>
        <v>80571</v>
      </c>
      <c r="Q70" s="92">
        <f t="shared" si="6"/>
        <v>86681</v>
      </c>
      <c r="R70" s="42"/>
      <c r="S70" s="42"/>
      <c r="T70" s="42"/>
      <c r="U70" s="42"/>
      <c r="V70" s="42"/>
      <c r="W70" s="42"/>
      <c r="X70" s="42"/>
      <c r="Y70" s="42"/>
      <c r="Z70" s="42"/>
      <c r="AA70" s="42"/>
      <c r="AB70" s="42"/>
      <c r="AC70" s="42"/>
      <c r="AD70" s="42"/>
      <c r="AE70" s="42"/>
      <c r="AF70" s="42"/>
      <c r="AG70" s="42"/>
      <c r="AM70" s="45"/>
      <c r="AN70" s="45"/>
      <c r="AO70" s="45"/>
      <c r="AP70" s="45"/>
      <c r="AQ70" s="45"/>
      <c r="AR70" s="45"/>
      <c r="AS70" s="45"/>
      <c r="AT70" s="45"/>
      <c r="AU70" s="45"/>
      <c r="AV70" s="45"/>
      <c r="AW70" s="45"/>
      <c r="AX70" s="45"/>
      <c r="AY70" s="45"/>
      <c r="AZ70" s="45"/>
      <c r="BA70" s="45"/>
      <c r="BB70" s="45"/>
      <c r="BC70" s="45"/>
      <c r="BD70" s="45"/>
    </row>
    <row r="71" spans="1:56" x14ac:dyDescent="0.2">
      <c r="A71" s="82" t="s">
        <v>34</v>
      </c>
      <c r="B71" s="92">
        <f t="shared" si="7"/>
        <v>45092</v>
      </c>
      <c r="C71" s="92">
        <f t="shared" si="8"/>
        <v>92246</v>
      </c>
      <c r="D71" s="92">
        <f t="shared" si="8"/>
        <v>153387</v>
      </c>
      <c r="E71" s="92">
        <f t="shared" si="8"/>
        <v>219825</v>
      </c>
      <c r="F71" s="92">
        <f t="shared" si="8"/>
        <v>297973</v>
      </c>
      <c r="G71" s="92">
        <f t="shared" si="8"/>
        <v>373947</v>
      </c>
      <c r="H71" s="92">
        <f t="shared" si="8"/>
        <v>463851</v>
      </c>
      <c r="I71" s="92">
        <f t="shared" si="8"/>
        <v>552513</v>
      </c>
      <c r="J71" s="92">
        <f t="shared" si="8"/>
        <v>641286</v>
      </c>
      <c r="K71" s="92">
        <f t="shared" si="8"/>
        <v>816955</v>
      </c>
      <c r="L71" s="92">
        <f t="shared" si="8"/>
        <v>1058454</v>
      </c>
      <c r="M71" s="92">
        <f t="shared" si="8"/>
        <v>1390318</v>
      </c>
      <c r="N71" s="92">
        <f t="shared" si="8"/>
        <v>1646409</v>
      </c>
      <c r="O71" s="92">
        <f t="shared" si="8"/>
        <v>1830602</v>
      </c>
      <c r="P71" s="92">
        <f t="shared" si="8"/>
        <v>2037234</v>
      </c>
      <c r="Q71" s="92">
        <f t="shared" si="6"/>
        <v>2291672</v>
      </c>
      <c r="R71" s="42"/>
      <c r="S71" s="42"/>
      <c r="T71" s="42"/>
      <c r="U71" s="42"/>
      <c r="V71" s="42"/>
      <c r="W71" s="42"/>
      <c r="X71" s="42"/>
      <c r="Y71" s="42"/>
      <c r="Z71" s="42"/>
      <c r="AA71" s="42"/>
      <c r="AB71" s="42"/>
      <c r="AC71" s="42"/>
      <c r="AD71" s="42"/>
      <c r="AE71" s="42"/>
      <c r="AF71" s="42"/>
      <c r="AG71" s="42"/>
      <c r="AM71" s="45"/>
      <c r="AN71" s="45"/>
      <c r="AO71" s="45"/>
      <c r="AP71" s="45"/>
      <c r="AQ71" s="45"/>
      <c r="AR71" s="45"/>
      <c r="AS71" s="45"/>
      <c r="AT71" s="45"/>
      <c r="AU71" s="45"/>
      <c r="AV71" s="45"/>
      <c r="AW71" s="45"/>
      <c r="AX71" s="45"/>
      <c r="AY71" s="45"/>
      <c r="AZ71" s="45"/>
      <c r="BA71" s="45"/>
      <c r="BB71" s="45"/>
      <c r="BC71" s="45"/>
      <c r="BD71" s="45"/>
    </row>
    <row r="72" spans="1:56" x14ac:dyDescent="0.2">
      <c r="A72" s="82" t="s">
        <v>12</v>
      </c>
      <c r="B72" s="92">
        <f t="shared" si="7"/>
        <v>4852</v>
      </c>
      <c r="C72" s="92">
        <f t="shared" si="8"/>
        <v>9122</v>
      </c>
      <c r="D72" s="92">
        <f t="shared" si="8"/>
        <v>14419</v>
      </c>
      <c r="E72" s="92">
        <f t="shared" si="8"/>
        <v>24684</v>
      </c>
      <c r="F72" s="92">
        <f t="shared" si="8"/>
        <v>34309</v>
      </c>
      <c r="G72" s="92">
        <f t="shared" si="8"/>
        <v>45939</v>
      </c>
      <c r="H72" s="92">
        <f t="shared" si="8"/>
        <v>59928</v>
      </c>
      <c r="I72" s="92">
        <f t="shared" si="8"/>
        <v>74629</v>
      </c>
      <c r="J72" s="92">
        <f t="shared" si="8"/>
        <v>89765</v>
      </c>
      <c r="K72" s="92">
        <f t="shared" si="8"/>
        <v>124065</v>
      </c>
      <c r="L72" s="92">
        <f t="shared" si="8"/>
        <v>179758</v>
      </c>
      <c r="M72" s="92">
        <f t="shared" si="8"/>
        <v>277250</v>
      </c>
      <c r="N72" s="92">
        <f t="shared" si="8"/>
        <v>368992</v>
      </c>
      <c r="O72" s="92">
        <f t="shared" si="8"/>
        <v>452712</v>
      </c>
      <c r="P72" s="92">
        <f t="shared" si="8"/>
        <v>559649</v>
      </c>
      <c r="Q72" s="92">
        <f t="shared" si="6"/>
        <v>714259</v>
      </c>
      <c r="R72" s="42"/>
      <c r="S72" s="42"/>
      <c r="T72" s="42"/>
      <c r="U72" s="42"/>
      <c r="V72" s="42"/>
      <c r="W72" s="42"/>
      <c r="X72" s="42"/>
      <c r="Y72" s="42"/>
      <c r="Z72" s="42"/>
      <c r="AA72" s="42"/>
      <c r="AB72" s="42"/>
      <c r="AC72" s="42"/>
      <c r="AD72" s="42"/>
      <c r="AE72" s="42"/>
      <c r="AF72" s="42"/>
      <c r="AG72" s="42"/>
      <c r="AM72" s="45"/>
      <c r="AN72" s="45"/>
      <c r="AO72" s="45"/>
      <c r="AP72" s="45"/>
      <c r="AQ72" s="45"/>
      <c r="AR72" s="45"/>
      <c r="AS72" s="45"/>
      <c r="AT72" s="45"/>
      <c r="AU72" s="45"/>
      <c r="AV72" s="45"/>
      <c r="AW72" s="45"/>
      <c r="AX72" s="45"/>
      <c r="AY72" s="45"/>
      <c r="AZ72" s="45"/>
      <c r="BA72" s="45"/>
      <c r="BB72" s="45"/>
      <c r="BC72" s="45"/>
      <c r="BD72" s="45"/>
    </row>
    <row r="73" spans="1:56" x14ac:dyDescent="0.2">
      <c r="A73" s="82" t="s">
        <v>13</v>
      </c>
      <c r="B73" s="92">
        <f t="shared" si="7"/>
        <v>379</v>
      </c>
      <c r="C73" s="92">
        <f t="shared" si="8"/>
        <v>560</v>
      </c>
      <c r="D73" s="92">
        <f t="shared" si="8"/>
        <v>768</v>
      </c>
      <c r="E73" s="92">
        <f t="shared" si="8"/>
        <v>1491</v>
      </c>
      <c r="F73" s="92">
        <f t="shared" si="8"/>
        <v>1900</v>
      </c>
      <c r="G73" s="92">
        <f t="shared" si="8"/>
        <v>2911</v>
      </c>
      <c r="H73" s="92">
        <f t="shared" si="8"/>
        <v>4585</v>
      </c>
      <c r="I73" s="92">
        <f t="shared" si="8"/>
        <v>5954</v>
      </c>
      <c r="J73" s="92">
        <f t="shared" si="8"/>
        <v>6970</v>
      </c>
      <c r="K73" s="92">
        <f t="shared" si="8"/>
        <v>8770</v>
      </c>
      <c r="L73" s="92">
        <f t="shared" si="8"/>
        <v>11541</v>
      </c>
      <c r="M73" s="92">
        <f t="shared" si="8"/>
        <v>16394</v>
      </c>
      <c r="N73" s="92">
        <f t="shared" si="8"/>
        <v>21394</v>
      </c>
      <c r="O73" s="92">
        <f t="shared" si="8"/>
        <v>24099</v>
      </c>
      <c r="P73" s="92">
        <f t="shared" si="8"/>
        <v>29759</v>
      </c>
      <c r="Q73" s="92">
        <f t="shared" si="6"/>
        <v>39702</v>
      </c>
      <c r="R73" s="42"/>
      <c r="S73" s="42"/>
      <c r="T73" s="42"/>
      <c r="U73" s="42"/>
      <c r="V73" s="42"/>
      <c r="W73" s="42"/>
      <c r="X73" s="42"/>
      <c r="Y73" s="42"/>
      <c r="Z73" s="42"/>
      <c r="AA73" s="42"/>
      <c r="AB73" s="42"/>
      <c r="AC73" s="42"/>
      <c r="AD73" s="42"/>
      <c r="AE73" s="42"/>
      <c r="AF73" s="42"/>
      <c r="AG73" s="42"/>
      <c r="AM73" s="45"/>
      <c r="AN73" s="45"/>
      <c r="AO73" s="45"/>
      <c r="AP73" s="45"/>
      <c r="AQ73" s="45"/>
      <c r="AR73" s="45"/>
      <c r="AS73" s="45"/>
      <c r="AT73" s="45"/>
      <c r="AU73" s="45"/>
      <c r="AV73" s="45"/>
      <c r="AW73" s="45"/>
      <c r="AX73" s="45"/>
      <c r="AY73" s="45"/>
      <c r="AZ73" s="45"/>
      <c r="BA73" s="45"/>
      <c r="BB73" s="45"/>
      <c r="BC73" s="45"/>
      <c r="BD73" s="45"/>
    </row>
    <row r="74" spans="1:56" x14ac:dyDescent="0.2">
      <c r="A74" s="16" t="s">
        <v>511</v>
      </c>
      <c r="B74" s="92">
        <f>SUM(B69:B73)</f>
        <v>225987</v>
      </c>
      <c r="C74" s="92">
        <f t="shared" ref="C74:P74" si="9">SUM(C69:C73)</f>
        <v>449561</v>
      </c>
      <c r="D74" s="92">
        <f t="shared" si="9"/>
        <v>721032</v>
      </c>
      <c r="E74" s="92">
        <f t="shared" si="9"/>
        <v>1009499</v>
      </c>
      <c r="F74" s="92">
        <f t="shared" si="9"/>
        <v>1315608</v>
      </c>
      <c r="G74" s="92">
        <f t="shared" si="9"/>
        <v>1602267</v>
      </c>
      <c r="H74" s="92">
        <f t="shared" si="9"/>
        <v>1913442</v>
      </c>
      <c r="I74" s="92">
        <f t="shared" si="9"/>
        <v>2197686</v>
      </c>
      <c r="J74" s="92">
        <f t="shared" si="9"/>
        <v>2474072</v>
      </c>
      <c r="K74" s="92">
        <f t="shared" si="9"/>
        <v>2993679</v>
      </c>
      <c r="L74" s="92">
        <f t="shared" si="9"/>
        <v>3650968</v>
      </c>
      <c r="M74" s="92">
        <f t="shared" si="9"/>
        <v>4531041</v>
      </c>
      <c r="N74" s="92">
        <f t="shared" si="9"/>
        <v>5160499</v>
      </c>
      <c r="O74" s="92">
        <f t="shared" si="9"/>
        <v>5592692</v>
      </c>
      <c r="P74" s="92">
        <f t="shared" si="9"/>
        <v>6089988</v>
      </c>
      <c r="Q74" s="92">
        <f>SUM(Q69:Q73)</f>
        <v>6651123</v>
      </c>
      <c r="R74" s="42"/>
      <c r="S74" s="42"/>
      <c r="T74" s="42"/>
      <c r="U74" s="42"/>
      <c r="V74" s="42"/>
      <c r="W74" s="42"/>
      <c r="X74" s="42"/>
      <c r="Y74" s="42"/>
      <c r="Z74" s="42"/>
      <c r="AA74" s="42"/>
      <c r="AB74" s="42"/>
      <c r="AC74" s="42"/>
      <c r="AD74" s="42"/>
      <c r="AE74" s="42"/>
      <c r="AF74" s="42"/>
      <c r="AG74" s="42"/>
      <c r="AM74" s="45"/>
      <c r="AN74" s="45"/>
      <c r="AO74" s="45"/>
      <c r="AP74" s="45"/>
      <c r="AQ74" s="45"/>
      <c r="AR74" s="45"/>
      <c r="AS74" s="45"/>
      <c r="AT74" s="45"/>
      <c r="AU74" s="45"/>
      <c r="AV74" s="45"/>
      <c r="AW74" s="45"/>
      <c r="AX74" s="45"/>
      <c r="AY74" s="45"/>
      <c r="AZ74" s="45"/>
      <c r="BA74" s="45"/>
      <c r="BB74" s="45"/>
      <c r="BC74" s="45"/>
      <c r="BD74" s="45"/>
    </row>
    <row r="75" spans="1:56" x14ac:dyDescent="0.2">
      <c r="B75" s="55"/>
      <c r="C75" s="55"/>
      <c r="D75" s="55"/>
      <c r="E75" s="55"/>
      <c r="F75" s="55"/>
      <c r="G75" s="55"/>
      <c r="H75" s="55"/>
      <c r="I75" s="55"/>
      <c r="J75" s="55"/>
      <c r="K75" s="55"/>
      <c r="L75" s="55"/>
      <c r="M75" s="55"/>
      <c r="N75" s="55"/>
      <c r="O75" s="55"/>
      <c r="P75" s="55"/>
      <c r="Q75" s="55">
        <f>+Q74/R60</f>
        <v>4.9020559185772881E-2</v>
      </c>
      <c r="R75" s="42"/>
      <c r="S75" s="42"/>
      <c r="T75" s="42"/>
      <c r="U75" s="42"/>
      <c r="V75" s="42"/>
      <c r="W75" s="42"/>
      <c r="X75" s="42"/>
      <c r="Y75" s="42"/>
      <c r="Z75" s="42"/>
      <c r="AA75" s="42"/>
      <c r="AB75" s="42"/>
      <c r="AC75" s="42"/>
      <c r="AD75" s="42"/>
      <c r="AE75" s="42"/>
      <c r="AF75" s="42"/>
      <c r="AG75" s="42"/>
      <c r="AM75" s="45"/>
      <c r="AN75" s="45"/>
      <c r="AO75" s="45"/>
      <c r="AP75" s="45"/>
      <c r="AQ75" s="45"/>
      <c r="AR75" s="45"/>
      <c r="AS75" s="45"/>
      <c r="AT75" s="45"/>
      <c r="AU75" s="45"/>
      <c r="AV75" s="45"/>
      <c r="AW75" s="45"/>
      <c r="AX75" s="45"/>
      <c r="AY75" s="45"/>
      <c r="AZ75" s="45"/>
      <c r="BA75" s="45"/>
      <c r="BB75" s="45"/>
      <c r="BC75" s="45"/>
      <c r="BD75" s="45"/>
    </row>
    <row r="76" spans="1:56" x14ac:dyDescent="0.2">
      <c r="A76" s="16" t="s">
        <v>495</v>
      </c>
      <c r="B76" s="55"/>
      <c r="C76" s="55"/>
      <c r="D76" s="55"/>
      <c r="E76" s="55"/>
      <c r="F76" s="55"/>
      <c r="G76" s="55"/>
      <c r="H76" s="55"/>
      <c r="I76" s="55"/>
      <c r="J76" s="55"/>
      <c r="K76" s="55"/>
      <c r="L76" s="55"/>
      <c r="M76" s="55"/>
      <c r="N76" s="55"/>
      <c r="O76" s="55"/>
      <c r="P76" s="55"/>
      <c r="Q76" s="55"/>
      <c r="R76" s="42"/>
      <c r="S76" s="42"/>
      <c r="T76" s="42"/>
      <c r="U76" s="42"/>
      <c r="V76" s="42"/>
      <c r="W76" s="42"/>
      <c r="X76" s="42"/>
      <c r="Y76" s="42"/>
      <c r="Z76" s="42"/>
      <c r="AA76" s="42"/>
      <c r="AB76" s="42"/>
      <c r="AC76" s="42"/>
      <c r="AD76" s="42"/>
      <c r="AE76" s="42"/>
      <c r="AF76" s="42"/>
      <c r="AG76" s="42"/>
      <c r="AM76" s="45"/>
      <c r="AN76" s="45"/>
      <c r="AO76" s="45"/>
      <c r="AP76" s="45"/>
      <c r="AQ76" s="45"/>
      <c r="AR76" s="45"/>
      <c r="AS76" s="45"/>
      <c r="AT76" s="45"/>
      <c r="AU76" s="45"/>
      <c r="AV76" s="45"/>
      <c r="AW76" s="45"/>
      <c r="AX76" s="45"/>
      <c r="AY76" s="45"/>
      <c r="AZ76" s="45"/>
      <c r="BA76" s="45"/>
      <c r="BB76" s="45"/>
      <c r="BC76" s="45"/>
      <c r="BD76" s="45"/>
    </row>
    <row r="77" spans="1:56" x14ac:dyDescent="0.2">
      <c r="A77" s="82" t="s">
        <v>512</v>
      </c>
      <c r="B77" s="92">
        <f>+B69/2</f>
        <v>86437</v>
      </c>
      <c r="C77" s="92">
        <f>+C69</f>
        <v>342405</v>
      </c>
      <c r="D77" s="92">
        <f t="shared" ref="D77:J77" si="10">+D69</f>
        <v>544484</v>
      </c>
      <c r="E77" s="92">
        <f t="shared" si="10"/>
        <v>751294</v>
      </c>
      <c r="F77" s="92">
        <f t="shared" si="10"/>
        <v>965442</v>
      </c>
      <c r="G77" s="92">
        <f t="shared" si="10"/>
        <v>1159741</v>
      </c>
      <c r="H77" s="92">
        <f t="shared" si="10"/>
        <v>1360444</v>
      </c>
      <c r="I77" s="92">
        <f t="shared" si="10"/>
        <v>1536386</v>
      </c>
      <c r="J77" s="92">
        <f t="shared" si="10"/>
        <v>1703445</v>
      </c>
      <c r="K77" s="92">
        <f>+K69/2</f>
        <v>1000949.5</v>
      </c>
      <c r="L77" s="92">
        <f>+L69/3</f>
        <v>783805.33333333337</v>
      </c>
      <c r="M77" s="92">
        <f t="shared" ref="M77:O82" si="11">+M69/5</f>
        <v>557463.4</v>
      </c>
      <c r="N77" s="92">
        <f t="shared" si="11"/>
        <v>611480.80000000005</v>
      </c>
      <c r="O77" s="92">
        <f t="shared" si="11"/>
        <v>642467.4</v>
      </c>
      <c r="P77" s="92">
        <f>+P69/10</f>
        <v>338277.5</v>
      </c>
      <c r="Q77" s="92">
        <v>3518809</v>
      </c>
      <c r="R77" s="42"/>
      <c r="S77" s="42"/>
      <c r="T77" s="42"/>
      <c r="U77" s="42"/>
      <c r="V77" s="42"/>
      <c r="W77" s="42"/>
      <c r="X77" s="42"/>
      <c r="Y77" s="42"/>
      <c r="Z77" s="42"/>
      <c r="AA77" s="42"/>
      <c r="AB77" s="42"/>
      <c r="AC77" s="42"/>
      <c r="AD77" s="42"/>
      <c r="AE77" s="42"/>
      <c r="AF77" s="42"/>
      <c r="AG77" s="42"/>
      <c r="AM77" s="45"/>
      <c r="AN77" s="45"/>
      <c r="AO77" s="45"/>
      <c r="AP77" s="45"/>
      <c r="AQ77" s="45"/>
      <c r="AR77" s="45"/>
      <c r="AS77" s="45"/>
      <c r="AT77" s="45"/>
      <c r="AU77" s="45"/>
      <c r="AV77" s="45"/>
      <c r="AW77" s="45"/>
      <c r="AX77" s="45"/>
      <c r="AY77" s="45"/>
      <c r="AZ77" s="45"/>
      <c r="BA77" s="45"/>
      <c r="BB77" s="45"/>
      <c r="BC77" s="45"/>
      <c r="BD77" s="45"/>
    </row>
    <row r="78" spans="1:56" x14ac:dyDescent="0.2">
      <c r="A78" s="82" t="s">
        <v>513</v>
      </c>
      <c r="B78" s="92">
        <f>+B70/2</f>
        <v>1395</v>
      </c>
      <c r="C78" s="92">
        <f t="shared" ref="C78:J82" si="12">+C70</f>
        <v>5228</v>
      </c>
      <c r="D78" s="92">
        <f t="shared" si="12"/>
        <v>7974</v>
      </c>
      <c r="E78" s="92">
        <f t="shared" si="12"/>
        <v>12205</v>
      </c>
      <c r="F78" s="92">
        <f t="shared" si="12"/>
        <v>15984</v>
      </c>
      <c r="G78" s="92">
        <f t="shared" si="12"/>
        <v>19729</v>
      </c>
      <c r="H78" s="92">
        <f t="shared" si="12"/>
        <v>24634</v>
      </c>
      <c r="I78" s="92">
        <f t="shared" si="12"/>
        <v>28204</v>
      </c>
      <c r="J78" s="92">
        <f t="shared" si="12"/>
        <v>32606</v>
      </c>
      <c r="K78" s="92">
        <f>+K70/2</f>
        <v>20995</v>
      </c>
      <c r="L78" s="92">
        <f>+L70/3</f>
        <v>16599.666666666668</v>
      </c>
      <c r="M78" s="92">
        <f t="shared" si="11"/>
        <v>11952.4</v>
      </c>
      <c r="N78" s="92">
        <f t="shared" si="11"/>
        <v>13260</v>
      </c>
      <c r="O78" s="92">
        <f t="shared" si="11"/>
        <v>14588.4</v>
      </c>
      <c r="P78" s="92">
        <f>+P70/10</f>
        <v>8057.1</v>
      </c>
      <c r="Q78" s="92">
        <v>3518809</v>
      </c>
      <c r="R78" s="42"/>
      <c r="S78" s="42"/>
      <c r="T78" s="42"/>
      <c r="U78" s="42"/>
      <c r="V78" s="42"/>
      <c r="W78" s="42"/>
      <c r="X78" s="42"/>
      <c r="Y78" s="42"/>
      <c r="Z78" s="42"/>
      <c r="AA78" s="42"/>
      <c r="AB78" s="42"/>
      <c r="AC78" s="42"/>
      <c r="AD78" s="42"/>
      <c r="AE78" s="42"/>
      <c r="AF78" s="42"/>
      <c r="AG78" s="42"/>
      <c r="AM78" s="45"/>
      <c r="AN78" s="45"/>
      <c r="AO78" s="45"/>
      <c r="AP78" s="45"/>
      <c r="AQ78" s="45"/>
      <c r="AR78" s="45"/>
      <c r="AS78" s="45"/>
      <c r="AT78" s="45"/>
      <c r="AU78" s="45"/>
      <c r="AV78" s="45"/>
      <c r="AW78" s="45"/>
      <c r="AX78" s="45"/>
      <c r="AY78" s="45"/>
      <c r="AZ78" s="45"/>
      <c r="BA78" s="45"/>
      <c r="BB78" s="45"/>
      <c r="BC78" s="45"/>
      <c r="BD78" s="45"/>
    </row>
    <row r="79" spans="1:56" x14ac:dyDescent="0.2">
      <c r="A79" s="82" t="s">
        <v>34</v>
      </c>
      <c r="B79" s="92">
        <f t="shared" ref="B79:B82" si="13">+B71/2</f>
        <v>22546</v>
      </c>
      <c r="C79" s="92">
        <f t="shared" si="12"/>
        <v>92246</v>
      </c>
      <c r="D79" s="92">
        <f t="shared" si="12"/>
        <v>153387</v>
      </c>
      <c r="E79" s="92">
        <f t="shared" si="12"/>
        <v>219825</v>
      </c>
      <c r="F79" s="92">
        <f t="shared" si="12"/>
        <v>297973</v>
      </c>
      <c r="G79" s="92">
        <f t="shared" si="12"/>
        <v>373947</v>
      </c>
      <c r="H79" s="92">
        <f t="shared" si="12"/>
        <v>463851</v>
      </c>
      <c r="I79" s="92">
        <f t="shared" si="12"/>
        <v>552513</v>
      </c>
      <c r="J79" s="92">
        <f t="shared" si="12"/>
        <v>641286</v>
      </c>
      <c r="K79" s="92">
        <f t="shared" ref="K79:K82" si="14">+K71/2</f>
        <v>408477.5</v>
      </c>
      <c r="L79" s="92">
        <f t="shared" ref="L79:L82" si="15">+L71/3</f>
        <v>352818</v>
      </c>
      <c r="M79" s="92">
        <f t="shared" si="11"/>
        <v>278063.59999999998</v>
      </c>
      <c r="N79" s="92">
        <f t="shared" si="11"/>
        <v>329281.8</v>
      </c>
      <c r="O79" s="92">
        <f t="shared" si="11"/>
        <v>366120.4</v>
      </c>
      <c r="P79" s="92">
        <f t="shared" ref="P79:P82" si="16">+P71/10</f>
        <v>203723.4</v>
      </c>
      <c r="Q79" s="92">
        <v>3518809</v>
      </c>
      <c r="R79" s="42"/>
      <c r="S79" s="42"/>
      <c r="T79" s="42"/>
      <c r="U79" s="42"/>
      <c r="V79" s="42"/>
      <c r="W79" s="42"/>
      <c r="X79" s="42"/>
      <c r="Y79" s="42"/>
      <c r="Z79" s="42"/>
      <c r="AA79" s="42"/>
      <c r="AB79" s="42"/>
      <c r="AC79" s="42"/>
      <c r="AD79" s="42"/>
      <c r="AE79" s="42"/>
      <c r="AF79" s="42"/>
      <c r="AG79" s="42"/>
      <c r="AM79" s="45"/>
      <c r="AN79" s="45"/>
      <c r="AO79" s="45"/>
      <c r="AP79" s="45"/>
      <c r="AQ79" s="45"/>
      <c r="AR79" s="45"/>
      <c r="AS79" s="45"/>
      <c r="AT79" s="45"/>
      <c r="AU79" s="45"/>
      <c r="AV79" s="45"/>
      <c r="AW79" s="45"/>
      <c r="AX79" s="45"/>
      <c r="AY79" s="45"/>
      <c r="AZ79" s="45"/>
      <c r="BA79" s="45"/>
      <c r="BB79" s="45"/>
      <c r="BC79" s="45"/>
      <c r="BD79" s="45"/>
    </row>
    <row r="80" spans="1:56" x14ac:dyDescent="0.2">
      <c r="A80" s="82" t="s">
        <v>12</v>
      </c>
      <c r="B80" s="92">
        <f t="shared" si="13"/>
        <v>2426</v>
      </c>
      <c r="C80" s="92">
        <f t="shared" si="12"/>
        <v>9122</v>
      </c>
      <c r="D80" s="92">
        <f t="shared" si="12"/>
        <v>14419</v>
      </c>
      <c r="E80" s="92">
        <f t="shared" si="12"/>
        <v>24684</v>
      </c>
      <c r="F80" s="92">
        <f t="shared" si="12"/>
        <v>34309</v>
      </c>
      <c r="G80" s="92">
        <f t="shared" si="12"/>
        <v>45939</v>
      </c>
      <c r="H80" s="92">
        <f t="shared" si="12"/>
        <v>59928</v>
      </c>
      <c r="I80" s="92">
        <f t="shared" si="12"/>
        <v>74629</v>
      </c>
      <c r="J80" s="92">
        <f t="shared" si="12"/>
        <v>89765</v>
      </c>
      <c r="K80" s="92">
        <f t="shared" si="14"/>
        <v>62032.5</v>
      </c>
      <c r="L80" s="92">
        <f t="shared" si="15"/>
        <v>59919.333333333336</v>
      </c>
      <c r="M80" s="92">
        <f t="shared" si="11"/>
        <v>55450</v>
      </c>
      <c r="N80" s="92">
        <f t="shared" si="11"/>
        <v>73798.399999999994</v>
      </c>
      <c r="O80" s="92">
        <f t="shared" si="11"/>
        <v>90542.399999999994</v>
      </c>
      <c r="P80" s="92">
        <f t="shared" si="16"/>
        <v>55964.9</v>
      </c>
      <c r="Q80" s="92">
        <v>3518809</v>
      </c>
      <c r="R80" s="42"/>
      <c r="S80" s="42"/>
      <c r="T80" s="42"/>
      <c r="U80" s="42"/>
      <c r="V80" s="42"/>
      <c r="W80" s="42"/>
      <c r="X80" s="42"/>
      <c r="Y80" s="42"/>
      <c r="Z80" s="42"/>
      <c r="AA80" s="42"/>
      <c r="AB80" s="42"/>
      <c r="AC80" s="42"/>
      <c r="AD80" s="42"/>
      <c r="AE80" s="42"/>
      <c r="AF80" s="42"/>
      <c r="AG80" s="42"/>
      <c r="AM80" s="45"/>
      <c r="AN80" s="45"/>
      <c r="AO80" s="45"/>
      <c r="AP80" s="45"/>
      <c r="AQ80" s="45"/>
      <c r="AR80" s="45"/>
      <c r="AS80" s="45"/>
      <c r="AT80" s="45"/>
      <c r="AU80" s="45"/>
      <c r="AV80" s="45"/>
      <c r="AW80" s="45"/>
      <c r="AX80" s="45"/>
      <c r="AY80" s="45"/>
      <c r="AZ80" s="45"/>
      <c r="BA80" s="45"/>
      <c r="BB80" s="45"/>
      <c r="BC80" s="45"/>
      <c r="BD80" s="45"/>
    </row>
    <row r="81" spans="1:56" x14ac:dyDescent="0.2">
      <c r="A81" s="82" t="s">
        <v>13</v>
      </c>
      <c r="B81" s="92">
        <f t="shared" si="13"/>
        <v>189.5</v>
      </c>
      <c r="C81" s="92">
        <f t="shared" si="12"/>
        <v>560</v>
      </c>
      <c r="D81" s="92">
        <f t="shared" si="12"/>
        <v>768</v>
      </c>
      <c r="E81" s="92">
        <f t="shared" si="12"/>
        <v>1491</v>
      </c>
      <c r="F81" s="92">
        <f t="shared" si="12"/>
        <v>1900</v>
      </c>
      <c r="G81" s="92">
        <f t="shared" si="12"/>
        <v>2911</v>
      </c>
      <c r="H81" s="92">
        <f t="shared" si="12"/>
        <v>4585</v>
      </c>
      <c r="I81" s="92">
        <f t="shared" si="12"/>
        <v>5954</v>
      </c>
      <c r="J81" s="92">
        <f t="shared" si="12"/>
        <v>6970</v>
      </c>
      <c r="K81" s="92">
        <f t="shared" si="14"/>
        <v>4385</v>
      </c>
      <c r="L81" s="92">
        <f t="shared" si="15"/>
        <v>3847</v>
      </c>
      <c r="M81" s="92">
        <f t="shared" si="11"/>
        <v>3278.8</v>
      </c>
      <c r="N81" s="92">
        <f t="shared" si="11"/>
        <v>4278.8</v>
      </c>
      <c r="O81" s="92">
        <f t="shared" si="11"/>
        <v>4819.8</v>
      </c>
      <c r="P81" s="92">
        <f t="shared" si="16"/>
        <v>2975.9</v>
      </c>
      <c r="Q81" s="92">
        <v>3518809</v>
      </c>
      <c r="R81" s="42"/>
      <c r="S81" s="42"/>
      <c r="T81" s="42"/>
      <c r="U81" s="42"/>
      <c r="V81" s="42"/>
      <c r="W81" s="42"/>
      <c r="X81" s="42"/>
      <c r="Y81" s="42"/>
      <c r="Z81" s="42"/>
      <c r="AA81" s="42"/>
      <c r="AB81" s="42"/>
      <c r="AC81" s="42"/>
      <c r="AD81" s="42"/>
      <c r="AE81" s="42"/>
      <c r="AF81" s="42"/>
      <c r="AG81" s="42"/>
      <c r="AM81" s="45"/>
      <c r="AN81" s="45"/>
      <c r="AO81" s="45"/>
      <c r="AP81" s="45"/>
      <c r="AQ81" s="45"/>
      <c r="AR81" s="45"/>
      <c r="AS81" s="45"/>
      <c r="AT81" s="45"/>
      <c r="AU81" s="45"/>
      <c r="AV81" s="45"/>
      <c r="AW81" s="45"/>
      <c r="AX81" s="45"/>
      <c r="AY81" s="45"/>
      <c r="AZ81" s="45"/>
      <c r="BA81" s="45"/>
      <c r="BB81" s="45"/>
      <c r="BC81" s="45"/>
      <c r="BD81" s="45"/>
    </row>
    <row r="82" spans="1:56" x14ac:dyDescent="0.2">
      <c r="A82" s="16" t="s">
        <v>511</v>
      </c>
      <c r="B82" s="92">
        <f t="shared" si="13"/>
        <v>112993.5</v>
      </c>
      <c r="C82" s="92">
        <f t="shared" si="12"/>
        <v>449561</v>
      </c>
      <c r="D82" s="92">
        <f t="shared" si="12"/>
        <v>721032</v>
      </c>
      <c r="E82" s="92">
        <f t="shared" si="12"/>
        <v>1009499</v>
      </c>
      <c r="F82" s="92">
        <f t="shared" si="12"/>
        <v>1315608</v>
      </c>
      <c r="G82" s="92">
        <f t="shared" si="12"/>
        <v>1602267</v>
      </c>
      <c r="H82" s="92">
        <f t="shared" si="12"/>
        <v>1913442</v>
      </c>
      <c r="I82" s="92">
        <f t="shared" si="12"/>
        <v>2197686</v>
      </c>
      <c r="J82" s="92">
        <f t="shared" si="12"/>
        <v>2474072</v>
      </c>
      <c r="K82" s="92">
        <f t="shared" si="14"/>
        <v>1496839.5</v>
      </c>
      <c r="L82" s="92">
        <f t="shared" si="15"/>
        <v>1216989.3333333333</v>
      </c>
      <c r="M82" s="92">
        <f t="shared" si="11"/>
        <v>906208.2</v>
      </c>
      <c r="N82" s="92">
        <f t="shared" si="11"/>
        <v>1032099.8</v>
      </c>
      <c r="O82" s="92">
        <f t="shared" si="11"/>
        <v>1118538.3999999999</v>
      </c>
      <c r="P82" s="92">
        <f t="shared" si="16"/>
        <v>608998.80000000005</v>
      </c>
      <c r="Q82" s="92">
        <v>3518809</v>
      </c>
      <c r="R82" s="42"/>
      <c r="S82" s="42"/>
      <c r="T82" s="42"/>
      <c r="U82" s="42"/>
      <c r="V82" s="42"/>
      <c r="W82" s="42"/>
      <c r="X82" s="42"/>
      <c r="Y82" s="42"/>
      <c r="Z82" s="42"/>
      <c r="AA82" s="42"/>
      <c r="AB82" s="42"/>
      <c r="AC82" s="42"/>
      <c r="AD82" s="42"/>
      <c r="AE82" s="42"/>
      <c r="AF82" s="42"/>
      <c r="AG82" s="42"/>
      <c r="AM82" s="45"/>
      <c r="AN82" s="45"/>
      <c r="AO82" s="45"/>
      <c r="AP82" s="45"/>
      <c r="AQ82" s="45"/>
      <c r="AR82" s="45"/>
      <c r="AS82" s="45"/>
      <c r="AT82" s="45"/>
      <c r="AU82" s="45"/>
      <c r="AV82" s="45"/>
      <c r="AW82" s="45"/>
      <c r="AX82" s="45"/>
      <c r="AY82" s="45"/>
      <c r="AZ82" s="45"/>
      <c r="BA82" s="45"/>
      <c r="BB82" s="45"/>
      <c r="BC82" s="45"/>
      <c r="BD82" s="45"/>
    </row>
    <row r="83" spans="1:56" x14ac:dyDescent="0.2">
      <c r="B83" s="55"/>
      <c r="C83" s="55"/>
      <c r="D83" s="55"/>
      <c r="E83" s="55"/>
      <c r="F83" s="55"/>
      <c r="G83" s="55"/>
      <c r="H83" s="55"/>
      <c r="I83" s="55"/>
      <c r="J83" s="55"/>
      <c r="K83" s="55"/>
      <c r="L83" s="55"/>
      <c r="M83" s="55"/>
      <c r="N83" s="55"/>
      <c r="O83" s="55"/>
      <c r="P83" s="55"/>
      <c r="Q83" s="55"/>
      <c r="R83" s="42"/>
      <c r="S83" s="42"/>
      <c r="T83" s="42"/>
      <c r="U83" s="42"/>
      <c r="V83" s="42"/>
      <c r="W83" s="42"/>
      <c r="X83" s="42"/>
      <c r="Y83" s="42"/>
      <c r="Z83" s="42"/>
      <c r="AA83" s="42"/>
      <c r="AB83" s="42"/>
      <c r="AC83" s="42"/>
      <c r="AD83" s="42"/>
      <c r="AE83" s="42"/>
      <c r="AF83" s="42"/>
      <c r="AG83" s="42"/>
      <c r="AM83" s="45"/>
      <c r="AN83" s="45"/>
      <c r="AO83" s="45"/>
      <c r="AP83" s="45"/>
      <c r="AQ83" s="45"/>
      <c r="AR83" s="45"/>
      <c r="AS83" s="45"/>
      <c r="AT83" s="45"/>
      <c r="AU83" s="45"/>
      <c r="AV83" s="45"/>
      <c r="AW83" s="45"/>
      <c r="AX83" s="45"/>
      <c r="AY83" s="45"/>
      <c r="AZ83" s="45"/>
      <c r="BA83" s="45"/>
      <c r="BB83" s="45"/>
      <c r="BC83" s="45"/>
      <c r="BD83" s="45"/>
    </row>
    <row r="84" spans="1:56" x14ac:dyDescent="0.2">
      <c r="B84" s="55"/>
      <c r="C84" s="55"/>
      <c r="D84" s="55"/>
      <c r="E84" s="55"/>
      <c r="F84" s="55"/>
      <c r="G84" s="55"/>
      <c r="H84" s="55"/>
      <c r="I84" s="55"/>
      <c r="J84" s="55"/>
      <c r="K84" s="55"/>
      <c r="L84" s="55"/>
      <c r="M84" s="55"/>
      <c r="N84" s="55"/>
      <c r="O84" s="55"/>
      <c r="P84" s="55"/>
      <c r="Q84" s="55"/>
      <c r="R84" s="42"/>
      <c r="S84" s="42"/>
      <c r="T84" s="42"/>
      <c r="U84" s="42"/>
      <c r="V84" s="42"/>
      <c r="W84" s="42"/>
      <c r="X84" s="42"/>
      <c r="Y84" s="42"/>
      <c r="Z84" s="42"/>
      <c r="AA84" s="42"/>
      <c r="AB84" s="42"/>
      <c r="AC84" s="42"/>
      <c r="AD84" s="42"/>
      <c r="AE84" s="42"/>
      <c r="AF84" s="42"/>
      <c r="AG84" s="42"/>
      <c r="AM84" s="45"/>
      <c r="AN84" s="45"/>
      <c r="AO84" s="45"/>
      <c r="AP84" s="45"/>
      <c r="AQ84" s="45"/>
      <c r="AR84" s="45"/>
      <c r="AS84" s="45"/>
      <c r="AT84" s="45"/>
      <c r="AU84" s="45"/>
      <c r="AV84" s="45"/>
      <c r="AW84" s="45"/>
      <c r="AX84" s="45"/>
      <c r="AY84" s="45"/>
      <c r="AZ84" s="45"/>
      <c r="BA84" s="45"/>
      <c r="BB84" s="45"/>
      <c r="BC84" s="45"/>
      <c r="BD84" s="45"/>
    </row>
    <row r="85" spans="1:56" x14ac:dyDescent="0.2">
      <c r="B85" s="55"/>
      <c r="C85" s="55"/>
      <c r="D85" s="55"/>
      <c r="E85" s="55"/>
      <c r="F85" s="55"/>
      <c r="G85" s="55"/>
      <c r="H85" s="55"/>
      <c r="I85" s="55"/>
      <c r="J85" s="55"/>
      <c r="K85" s="55"/>
      <c r="L85" s="55"/>
      <c r="M85" s="55"/>
      <c r="N85" s="55"/>
      <c r="O85" s="55"/>
      <c r="P85" s="55"/>
      <c r="Q85" s="55"/>
      <c r="R85" s="42"/>
      <c r="S85" s="42"/>
      <c r="T85" s="42"/>
      <c r="U85" s="42"/>
      <c r="V85" s="42"/>
      <c r="W85" s="42"/>
      <c r="X85" s="42"/>
      <c r="Y85" s="42"/>
      <c r="Z85" s="42"/>
      <c r="AA85" s="42"/>
      <c r="AB85" s="42"/>
      <c r="AC85" s="42"/>
      <c r="AD85" s="42"/>
      <c r="AE85" s="42"/>
      <c r="AF85" s="42"/>
      <c r="AG85" s="42"/>
      <c r="AM85" s="45"/>
      <c r="AN85" s="45"/>
      <c r="AO85" s="45"/>
      <c r="AP85" s="45"/>
      <c r="AQ85" s="45"/>
      <c r="AR85" s="45"/>
      <c r="AS85" s="45"/>
      <c r="AT85" s="45"/>
      <c r="AU85" s="45"/>
      <c r="AV85" s="45"/>
      <c r="AW85" s="45"/>
      <c r="AX85" s="45"/>
      <c r="AY85" s="45"/>
      <c r="AZ85" s="45"/>
      <c r="BA85" s="45"/>
      <c r="BB85" s="45"/>
      <c r="BC85" s="45"/>
      <c r="BD85" s="45"/>
    </row>
    <row r="86" spans="1:56" x14ac:dyDescent="0.2">
      <c r="B86" s="55"/>
      <c r="C86" s="55"/>
      <c r="D86" s="55"/>
      <c r="E86" s="55"/>
      <c r="F86" s="55"/>
      <c r="G86" s="55"/>
      <c r="H86" s="55"/>
      <c r="I86" s="55"/>
      <c r="J86" s="55"/>
      <c r="K86" s="55"/>
      <c r="L86" s="55"/>
      <c r="M86" s="55"/>
      <c r="N86" s="55"/>
      <c r="O86" s="55"/>
      <c r="P86" s="55"/>
      <c r="Q86" s="55"/>
      <c r="R86" s="42"/>
      <c r="S86" s="42"/>
      <c r="T86" s="42"/>
      <c r="U86" s="42"/>
      <c r="V86" s="42"/>
      <c r="W86" s="42"/>
      <c r="X86" s="42"/>
      <c r="Y86" s="42"/>
      <c r="Z86" s="42"/>
      <c r="AA86" s="42"/>
      <c r="AB86" s="42"/>
      <c r="AC86" s="42"/>
      <c r="AD86" s="42"/>
      <c r="AE86" s="42"/>
      <c r="AF86" s="42"/>
      <c r="AG86" s="42"/>
      <c r="AM86" s="45"/>
      <c r="AN86" s="45"/>
      <c r="AO86" s="45"/>
      <c r="AP86" s="45"/>
      <c r="AQ86" s="45"/>
      <c r="AR86" s="45"/>
      <c r="AS86" s="45"/>
      <c r="AT86" s="45"/>
      <c r="AU86" s="45"/>
      <c r="AV86" s="45"/>
      <c r="AW86" s="45"/>
      <c r="AX86" s="45"/>
      <c r="AY86" s="45"/>
      <c r="AZ86" s="45"/>
      <c r="BA86" s="45"/>
      <c r="BB86" s="45"/>
      <c r="BC86" s="45"/>
      <c r="BD86" s="45"/>
    </row>
    <row r="87" spans="1:56" x14ac:dyDescent="0.2">
      <c r="B87" s="55"/>
      <c r="C87" s="55"/>
      <c r="D87" s="55"/>
      <c r="E87" s="55"/>
      <c r="F87" s="55"/>
      <c r="G87" s="55"/>
      <c r="H87" s="55"/>
      <c r="I87" s="55"/>
      <c r="J87" s="55"/>
      <c r="K87" s="55"/>
      <c r="L87" s="55"/>
      <c r="M87" s="55"/>
      <c r="N87" s="55"/>
      <c r="O87" s="55"/>
      <c r="P87" s="55"/>
      <c r="Q87" s="55"/>
      <c r="R87" s="42"/>
      <c r="S87" s="42"/>
      <c r="T87" s="42"/>
      <c r="U87" s="42"/>
      <c r="V87" s="42"/>
      <c r="W87" s="42"/>
      <c r="X87" s="42"/>
      <c r="Y87" s="42"/>
      <c r="Z87" s="42"/>
      <c r="AA87" s="42"/>
      <c r="AB87" s="42"/>
      <c r="AC87" s="42"/>
      <c r="AD87" s="42"/>
      <c r="AE87" s="42"/>
      <c r="AF87" s="42"/>
      <c r="AG87" s="42"/>
      <c r="AM87" s="45"/>
      <c r="AN87" s="45"/>
      <c r="AO87" s="45"/>
      <c r="AP87" s="45"/>
      <c r="AQ87" s="45"/>
      <c r="AR87" s="45"/>
      <c r="AS87" s="45"/>
      <c r="AT87" s="45"/>
      <c r="AU87" s="45"/>
      <c r="AV87" s="45"/>
      <c r="AW87" s="45"/>
      <c r="AX87" s="45"/>
      <c r="AY87" s="45"/>
      <c r="AZ87" s="45"/>
      <c r="BA87" s="45"/>
      <c r="BB87" s="45"/>
      <c r="BC87" s="45"/>
      <c r="BD87" s="45"/>
    </row>
    <row r="88" spans="1:56" x14ac:dyDescent="0.2">
      <c r="I88" s="94"/>
      <c r="AM88" s="45"/>
      <c r="AN88" s="91"/>
      <c r="AO88" s="91"/>
      <c r="AP88" s="91"/>
      <c r="AQ88" s="91"/>
      <c r="AR88" s="91"/>
      <c r="AS88" s="91"/>
      <c r="AT88" s="91"/>
      <c r="AU88" s="91"/>
      <c r="AV88" s="91"/>
      <c r="AW88" s="91"/>
      <c r="AX88" s="91"/>
      <c r="AY88" s="91"/>
      <c r="AZ88" s="91"/>
      <c r="BA88" s="91"/>
      <c r="BB88" s="91"/>
      <c r="BC88" s="91"/>
      <c r="BD88" s="91"/>
    </row>
    <row r="89" spans="1:56" ht="14.25" x14ac:dyDescent="0.2">
      <c r="B89" s="229"/>
      <c r="C89" s="229"/>
      <c r="D89" s="229"/>
      <c r="E89" s="229"/>
      <c r="F89" s="229"/>
      <c r="G89" s="229"/>
      <c r="AM89" s="45"/>
      <c r="AN89" s="91"/>
      <c r="AO89" s="91"/>
      <c r="AP89" s="91"/>
      <c r="AQ89" s="91"/>
      <c r="AR89" s="91"/>
      <c r="AS89" s="91"/>
      <c r="AT89" s="91"/>
      <c r="AU89" s="91"/>
      <c r="AV89" s="91"/>
      <c r="AW89" s="91"/>
      <c r="AX89" s="91"/>
      <c r="AY89" s="91"/>
      <c r="AZ89" s="91"/>
      <c r="BA89" s="91"/>
      <c r="BB89" s="91"/>
      <c r="BC89" s="91"/>
      <c r="BD89" s="91"/>
    </row>
    <row r="90" spans="1:56" x14ac:dyDescent="0.2">
      <c r="AM90" s="45"/>
      <c r="AN90" s="91"/>
      <c r="AO90" s="91"/>
      <c r="AP90" s="91"/>
      <c r="AQ90" s="91"/>
      <c r="AR90" s="91"/>
      <c r="AS90" s="91"/>
      <c r="AT90" s="91"/>
      <c r="AU90" s="91"/>
      <c r="AV90" s="91"/>
      <c r="AW90" s="91"/>
      <c r="AX90" s="91"/>
      <c r="AY90" s="91"/>
      <c r="AZ90" s="91"/>
      <c r="BA90" s="91"/>
      <c r="BB90" s="91"/>
      <c r="BC90" s="91"/>
      <c r="BD90" s="91"/>
    </row>
    <row r="91" spans="1:56" x14ac:dyDescent="0.2">
      <c r="J91" s="153"/>
      <c r="AM91" s="45"/>
      <c r="AN91" s="91"/>
      <c r="AO91" s="91"/>
      <c r="AP91" s="91"/>
      <c r="AQ91" s="91"/>
      <c r="AR91" s="91"/>
      <c r="AS91" s="91"/>
      <c r="AT91" s="91"/>
      <c r="AU91" s="91"/>
      <c r="AV91" s="91"/>
      <c r="AW91" s="91"/>
      <c r="AX91" s="91"/>
      <c r="AY91" s="91"/>
      <c r="AZ91" s="91"/>
      <c r="BA91" s="91"/>
      <c r="BB91" s="91"/>
      <c r="BC91" s="91"/>
      <c r="BD91" s="91"/>
    </row>
    <row r="92" spans="1:56" x14ac:dyDescent="0.2">
      <c r="J92" s="153"/>
      <c r="AM92" s="45"/>
      <c r="AN92" s="91"/>
      <c r="AO92" s="91"/>
      <c r="AP92" s="91"/>
      <c r="AQ92" s="91"/>
      <c r="AR92" s="91"/>
      <c r="AS92" s="91"/>
      <c r="AT92" s="91"/>
      <c r="AU92" s="91"/>
      <c r="AV92" s="91"/>
      <c r="AW92" s="91"/>
      <c r="AX92" s="91"/>
      <c r="AY92" s="91"/>
      <c r="AZ92" s="91"/>
      <c r="BA92" s="91"/>
      <c r="BB92" s="91"/>
      <c r="BC92" s="91"/>
      <c r="BD92" s="91"/>
    </row>
    <row r="93" spans="1:56" x14ac:dyDescent="0.2">
      <c r="J93" s="153"/>
      <c r="AM93" s="45"/>
      <c r="AN93" s="91"/>
      <c r="AO93" s="91"/>
      <c r="AP93" s="91"/>
      <c r="AQ93" s="91"/>
      <c r="AR93" s="91"/>
      <c r="AS93" s="91"/>
      <c r="AT93" s="91"/>
      <c r="AU93" s="91"/>
      <c r="AV93" s="91"/>
      <c r="AW93" s="91"/>
      <c r="AX93" s="91"/>
      <c r="AY93" s="91"/>
      <c r="AZ93" s="91"/>
      <c r="BA93" s="91"/>
      <c r="BB93" s="91"/>
      <c r="BC93" s="91"/>
      <c r="BD93" s="91"/>
    </row>
    <row r="94" spans="1:56" x14ac:dyDescent="0.2">
      <c r="J94" s="42"/>
      <c r="AM94" s="45"/>
      <c r="AN94" s="91"/>
      <c r="AO94" s="91"/>
      <c r="AP94" s="91"/>
      <c r="AQ94" s="91"/>
      <c r="AR94" s="91"/>
      <c r="AS94" s="91"/>
      <c r="AT94" s="91"/>
      <c r="AU94" s="91"/>
      <c r="AV94" s="91"/>
      <c r="AW94" s="91"/>
      <c r="AX94" s="91"/>
      <c r="AY94" s="91"/>
      <c r="AZ94" s="91"/>
      <c r="BA94" s="91"/>
      <c r="BB94" s="91"/>
      <c r="BC94" s="91"/>
      <c r="BD94" s="91"/>
    </row>
    <row r="95" spans="1:56" x14ac:dyDescent="0.2">
      <c r="J95" s="153"/>
      <c r="AM95" s="45"/>
      <c r="AN95" s="45"/>
      <c r="AO95" s="45"/>
      <c r="AP95" s="45"/>
      <c r="AQ95" s="45"/>
      <c r="AR95" s="45"/>
      <c r="AS95" s="45"/>
      <c r="AT95" s="45"/>
      <c r="AU95" s="45"/>
      <c r="AV95" s="45"/>
      <c r="AW95" s="45"/>
      <c r="AX95" s="45"/>
      <c r="AY95" s="45"/>
      <c r="AZ95" s="45"/>
      <c r="BA95" s="45"/>
      <c r="BB95" s="45"/>
      <c r="BC95" s="45"/>
      <c r="BD95" s="45"/>
    </row>
    <row r="96" spans="1:56" x14ac:dyDescent="0.2">
      <c r="J96" s="153"/>
      <c r="AM96" s="40"/>
      <c r="AN96" s="91"/>
      <c r="AO96" s="91"/>
      <c r="AP96" s="91"/>
      <c r="AQ96" s="91"/>
      <c r="AR96" s="91"/>
      <c r="AS96" s="91"/>
      <c r="AT96" s="91"/>
      <c r="AU96" s="91"/>
      <c r="AV96" s="91"/>
      <c r="AW96" s="91"/>
      <c r="AX96" s="91"/>
      <c r="AY96" s="91"/>
      <c r="AZ96" s="91"/>
      <c r="BA96" s="91"/>
      <c r="BB96" s="91"/>
      <c r="BC96" s="91"/>
      <c r="BD96" s="45"/>
    </row>
    <row r="97" spans="10:56" x14ac:dyDescent="0.2">
      <c r="J97" s="50"/>
      <c r="AM97" s="45"/>
      <c r="AN97" s="45"/>
      <c r="AO97" s="45"/>
      <c r="AP97" s="45"/>
      <c r="AQ97" s="45"/>
      <c r="AR97" s="45"/>
      <c r="AS97" s="45"/>
      <c r="AT97" s="45"/>
      <c r="AU97" s="45"/>
      <c r="AV97" s="45"/>
      <c r="AW97" s="45"/>
      <c r="AX97" s="45"/>
      <c r="AY97" s="45"/>
      <c r="AZ97" s="45"/>
      <c r="BA97" s="45"/>
      <c r="BB97" s="45"/>
      <c r="BC97" s="45"/>
      <c r="BD97" s="45"/>
    </row>
    <row r="98" spans="10:56" x14ac:dyDescent="0.2">
      <c r="J98" s="183"/>
    </row>
    <row r="99" spans="10:56" x14ac:dyDescent="0.2">
      <c r="J99" s="153"/>
    </row>
    <row r="100" spans="10:56" x14ac:dyDescent="0.2">
      <c r="J100" s="153"/>
    </row>
    <row r="125" spans="2:18" x14ac:dyDescent="0.2">
      <c r="B125" s="45"/>
      <c r="C125" s="45"/>
      <c r="D125" s="45"/>
      <c r="E125" s="45"/>
      <c r="F125" s="45"/>
      <c r="G125" s="45"/>
      <c r="H125" s="45"/>
      <c r="I125" s="45"/>
      <c r="J125" s="45"/>
      <c r="K125" s="45"/>
      <c r="L125" s="45"/>
      <c r="M125" s="45"/>
      <c r="N125" s="45"/>
      <c r="O125" s="45"/>
      <c r="P125" s="45"/>
      <c r="Q125" s="45"/>
      <c r="R125" s="45"/>
    </row>
    <row r="126" spans="2:18" x14ac:dyDescent="0.2">
      <c r="B126" s="45"/>
      <c r="C126" s="45"/>
      <c r="D126" s="45"/>
      <c r="E126" s="45"/>
      <c r="F126" s="45"/>
      <c r="G126" s="45"/>
      <c r="H126" s="45"/>
      <c r="I126" s="45"/>
      <c r="J126" s="45"/>
      <c r="K126" s="45"/>
      <c r="L126" s="45"/>
      <c r="M126" s="45"/>
      <c r="N126" s="45"/>
      <c r="O126" s="45"/>
      <c r="P126" s="45"/>
      <c r="Q126" s="45"/>
      <c r="R126" s="45"/>
    </row>
    <row r="127" spans="2:18" x14ac:dyDescent="0.2">
      <c r="B127" s="45"/>
      <c r="C127" s="45"/>
      <c r="D127" s="45"/>
      <c r="E127" s="45"/>
      <c r="F127" s="45"/>
      <c r="G127" s="45"/>
      <c r="H127" s="45"/>
      <c r="I127" s="45"/>
      <c r="J127" s="45"/>
      <c r="K127" s="45"/>
      <c r="L127" s="45"/>
      <c r="M127" s="45"/>
      <c r="N127" s="45"/>
      <c r="O127" s="45"/>
      <c r="P127" s="45"/>
      <c r="Q127" s="45"/>
      <c r="R127" s="45"/>
    </row>
  </sheetData>
  <mergeCells count="6">
    <mergeCell ref="R24:R25"/>
    <mergeCell ref="B89:G89"/>
    <mergeCell ref="A23:J23"/>
    <mergeCell ref="K23:Q23"/>
    <mergeCell ref="B24:J24"/>
    <mergeCell ref="K24:Q2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BD129"/>
  <sheetViews>
    <sheetView workbookViewId="0">
      <selection activeCell="I18" sqref="I18"/>
    </sheetView>
  </sheetViews>
  <sheetFormatPr defaultRowHeight="12.75" x14ac:dyDescent="0.2"/>
  <cols>
    <col min="1" max="1" width="19.28515625" style="16" customWidth="1"/>
    <col min="2" max="2" width="12.140625" style="16" customWidth="1"/>
    <col min="3" max="3" width="13.42578125" style="16" bestFit="1" customWidth="1"/>
    <col min="4" max="12" width="12.7109375" style="16" bestFit="1" customWidth="1"/>
    <col min="13" max="13" width="13.85546875" style="16" bestFit="1" customWidth="1"/>
    <col min="14" max="16" width="14.85546875" style="16" bestFit="1" customWidth="1"/>
    <col min="17" max="17" width="9.140625" style="16" bestFit="1" customWidth="1"/>
    <col min="18" max="18" width="11.140625" style="16" bestFit="1" customWidth="1"/>
    <col min="19" max="19" width="17.5703125" style="16" customWidth="1"/>
    <col min="20" max="20" width="14.42578125" style="16" customWidth="1"/>
    <col min="21" max="16384" width="9.140625" style="16"/>
  </cols>
  <sheetData>
    <row r="2" spans="2:2" x14ac:dyDescent="0.2">
      <c r="B2" s="94" t="s">
        <v>549</v>
      </c>
    </row>
    <row r="23" spans="1:33" x14ac:dyDescent="0.2">
      <c r="B23" s="16" t="s">
        <v>589</v>
      </c>
    </row>
    <row r="24" spans="1:33" ht="13.5" thickBot="1" x14ac:dyDescent="0.25"/>
    <row r="25" spans="1:33" ht="14.25" x14ac:dyDescent="0.2">
      <c r="A25" s="230" t="s">
        <v>461</v>
      </c>
      <c r="B25" s="231"/>
      <c r="C25" s="231"/>
      <c r="D25" s="231"/>
      <c r="E25" s="231"/>
      <c r="F25" s="231"/>
      <c r="G25" s="231"/>
      <c r="H25" s="231"/>
      <c r="I25" s="231"/>
      <c r="J25" s="231"/>
      <c r="K25" s="231" t="s">
        <v>461</v>
      </c>
      <c r="L25" s="231"/>
      <c r="M25" s="231"/>
      <c r="N25" s="231"/>
      <c r="O25" s="231"/>
      <c r="P25" s="231"/>
      <c r="Q25" s="232"/>
      <c r="R25" s="73"/>
      <c r="S25" s="73"/>
    </row>
    <row r="26" spans="1:33" ht="28.5" x14ac:dyDescent="0.2">
      <c r="A26" s="74" t="s">
        <v>462</v>
      </c>
      <c r="B26" s="233" t="s">
        <v>463</v>
      </c>
      <c r="C26" s="233"/>
      <c r="D26" s="233"/>
      <c r="E26" s="233"/>
      <c r="F26" s="233"/>
      <c r="G26" s="233"/>
      <c r="H26" s="233"/>
      <c r="I26" s="233"/>
      <c r="J26" s="233"/>
      <c r="K26" s="233" t="s">
        <v>463</v>
      </c>
      <c r="L26" s="233"/>
      <c r="M26" s="233"/>
      <c r="N26" s="233"/>
      <c r="O26" s="233"/>
      <c r="P26" s="233"/>
      <c r="Q26" s="234"/>
      <c r="R26" s="228"/>
      <c r="S26" s="42"/>
      <c r="T26" s="42"/>
      <c r="U26" s="42"/>
      <c r="V26" s="42"/>
      <c r="W26" s="42"/>
      <c r="X26" s="42"/>
      <c r="Y26" s="42"/>
      <c r="Z26" s="42"/>
      <c r="AA26" s="42"/>
      <c r="AB26" s="42"/>
      <c r="AC26" s="42"/>
      <c r="AD26" s="42"/>
      <c r="AE26" s="42"/>
      <c r="AF26" s="42"/>
      <c r="AG26" s="42"/>
    </row>
    <row r="27" spans="1:33" ht="15" thickBot="1" x14ac:dyDescent="0.25">
      <c r="A27" s="75" t="s">
        <v>464</v>
      </c>
      <c r="B27" s="76" t="s">
        <v>465</v>
      </c>
      <c r="C27" s="76" t="s">
        <v>466</v>
      </c>
      <c r="D27" s="76" t="s">
        <v>467</v>
      </c>
      <c r="E27" s="76" t="s">
        <v>468</v>
      </c>
      <c r="F27" s="76" t="s">
        <v>469</v>
      </c>
      <c r="G27" s="76" t="s">
        <v>470</v>
      </c>
      <c r="H27" s="76" t="s">
        <v>471</v>
      </c>
      <c r="I27" s="76" t="s">
        <v>472</v>
      </c>
      <c r="J27" s="76" t="s">
        <v>473</v>
      </c>
      <c r="K27" s="76" t="s">
        <v>474</v>
      </c>
      <c r="L27" s="76" t="s">
        <v>475</v>
      </c>
      <c r="M27" s="76" t="s">
        <v>476</v>
      </c>
      <c r="N27" s="76" t="s">
        <v>477</v>
      </c>
      <c r="O27" s="76" t="s">
        <v>478</v>
      </c>
      <c r="P27" s="76" t="s">
        <v>479</v>
      </c>
      <c r="Q27" s="77" t="s">
        <v>480</v>
      </c>
      <c r="R27" s="228"/>
      <c r="S27" s="42"/>
      <c r="T27" s="42"/>
      <c r="U27" s="42"/>
      <c r="V27" s="42"/>
      <c r="W27" s="42"/>
      <c r="X27" s="42"/>
      <c r="Y27" s="42"/>
      <c r="Z27" s="42"/>
      <c r="AA27" s="42"/>
      <c r="AB27" s="42"/>
      <c r="AC27" s="42"/>
      <c r="AD27" s="42"/>
      <c r="AE27" s="42"/>
      <c r="AF27" s="42"/>
      <c r="AG27" s="42"/>
    </row>
    <row r="28" spans="1:33" x14ac:dyDescent="0.2">
      <c r="A28" s="78" t="s">
        <v>7</v>
      </c>
      <c r="B28" s="79">
        <v>1751034</v>
      </c>
      <c r="C28" s="79">
        <v>1934067</v>
      </c>
      <c r="D28" s="79">
        <v>2718428</v>
      </c>
      <c r="E28" s="79">
        <v>3343889</v>
      </c>
      <c r="F28" s="79">
        <v>4002446</v>
      </c>
      <c r="G28" s="79">
        <v>4142220</v>
      </c>
      <c r="H28" s="79">
        <v>4717697</v>
      </c>
      <c r="I28" s="79">
        <v>4551079</v>
      </c>
      <c r="J28" s="79">
        <v>4906780</v>
      </c>
      <c r="K28" s="79">
        <v>9396624</v>
      </c>
      <c r="L28" s="79">
        <v>13208019</v>
      </c>
      <c r="M28" s="79">
        <v>17929357</v>
      </c>
      <c r="N28" s="79">
        <v>11874286</v>
      </c>
      <c r="O28" s="79">
        <v>7310676</v>
      </c>
      <c r="P28" s="79">
        <v>6843276</v>
      </c>
      <c r="Q28" s="80">
        <v>6094182</v>
      </c>
      <c r="R28" s="81"/>
      <c r="S28" s="42"/>
      <c r="T28" s="42"/>
      <c r="U28" s="42"/>
      <c r="V28" s="42"/>
      <c r="W28" s="42"/>
      <c r="X28" s="42"/>
      <c r="Y28" s="42"/>
      <c r="Z28" s="42"/>
      <c r="AA28" s="42"/>
      <c r="AB28" s="42"/>
      <c r="AC28" s="42"/>
      <c r="AD28" s="42"/>
      <c r="AE28" s="42"/>
      <c r="AF28" s="42"/>
      <c r="AG28" s="42"/>
    </row>
    <row r="29" spans="1:33" x14ac:dyDescent="0.2">
      <c r="A29" s="82" t="s">
        <v>481</v>
      </c>
      <c r="B29" s="79">
        <v>220865</v>
      </c>
      <c r="C29" s="79">
        <v>237562</v>
      </c>
      <c r="D29" s="79">
        <v>334570</v>
      </c>
      <c r="E29" s="79">
        <v>388527</v>
      </c>
      <c r="F29" s="79">
        <v>455610</v>
      </c>
      <c r="G29" s="79">
        <v>482915</v>
      </c>
      <c r="H29" s="79">
        <v>500314</v>
      </c>
      <c r="I29" s="79">
        <v>488177</v>
      </c>
      <c r="J29" s="79">
        <v>517769</v>
      </c>
      <c r="K29" s="79">
        <v>962117</v>
      </c>
      <c r="L29" s="79">
        <v>1287385</v>
      </c>
      <c r="M29" s="79">
        <v>1663931</v>
      </c>
      <c r="N29" s="79">
        <v>1029081</v>
      </c>
      <c r="O29" s="79">
        <v>606032</v>
      </c>
      <c r="P29" s="79">
        <v>580542</v>
      </c>
      <c r="Q29" s="80">
        <v>474690</v>
      </c>
      <c r="R29" s="81"/>
      <c r="S29" s="42"/>
      <c r="T29" s="42"/>
      <c r="U29" s="42"/>
      <c r="V29" s="42"/>
      <c r="W29" s="42"/>
      <c r="X29" s="42"/>
      <c r="Y29" s="42"/>
      <c r="Z29" s="42"/>
      <c r="AA29" s="42"/>
      <c r="AB29" s="42"/>
      <c r="AC29" s="42"/>
      <c r="AD29" s="42"/>
      <c r="AE29" s="42"/>
      <c r="AF29" s="42"/>
      <c r="AG29" s="42"/>
    </row>
    <row r="30" spans="1:33" x14ac:dyDescent="0.2">
      <c r="A30" s="82" t="s">
        <v>38</v>
      </c>
      <c r="B30" s="79">
        <v>35877</v>
      </c>
      <c r="C30" s="79">
        <v>44587</v>
      </c>
      <c r="D30" s="79">
        <v>56537</v>
      </c>
      <c r="E30" s="79">
        <v>62360</v>
      </c>
      <c r="F30" s="79">
        <v>74390</v>
      </c>
      <c r="G30" s="79">
        <v>81203</v>
      </c>
      <c r="H30" s="79">
        <v>80559</v>
      </c>
      <c r="I30" s="79">
        <v>73788</v>
      </c>
      <c r="J30" s="79">
        <v>91996</v>
      </c>
      <c r="K30" s="79">
        <v>163725</v>
      </c>
      <c r="L30" s="79">
        <v>213547</v>
      </c>
      <c r="M30" s="79">
        <v>286096</v>
      </c>
      <c r="N30" s="79">
        <v>172319</v>
      </c>
      <c r="O30" s="79">
        <v>101650</v>
      </c>
      <c r="P30" s="79">
        <v>96789</v>
      </c>
      <c r="Q30" s="80">
        <v>74076</v>
      </c>
      <c r="R30" s="81"/>
      <c r="S30" s="42"/>
      <c r="T30" s="42"/>
      <c r="U30" s="42"/>
      <c r="V30" s="42"/>
      <c r="W30" s="42"/>
      <c r="X30" s="42"/>
      <c r="Y30" s="42"/>
      <c r="Z30" s="42"/>
      <c r="AA30" s="42"/>
      <c r="AB30" s="42"/>
      <c r="AC30" s="42"/>
      <c r="AD30" s="42"/>
      <c r="AE30" s="42"/>
      <c r="AF30" s="42"/>
      <c r="AG30" s="42"/>
    </row>
    <row r="31" spans="1:33" x14ac:dyDescent="0.2">
      <c r="A31" s="82" t="s">
        <v>482</v>
      </c>
      <c r="B31" s="79">
        <v>14741</v>
      </c>
      <c r="C31" s="79">
        <v>16786</v>
      </c>
      <c r="D31" s="79">
        <v>21418</v>
      </c>
      <c r="E31" s="79">
        <v>22058</v>
      </c>
      <c r="F31" s="79">
        <v>25438</v>
      </c>
      <c r="G31" s="79">
        <v>28550</v>
      </c>
      <c r="H31" s="79">
        <v>35109</v>
      </c>
      <c r="I31" s="79">
        <v>22319</v>
      </c>
      <c r="J31" s="79">
        <v>28009</v>
      </c>
      <c r="K31" s="79">
        <v>58347</v>
      </c>
      <c r="L31" s="79">
        <v>83822</v>
      </c>
      <c r="M31" s="79">
        <v>97728</v>
      </c>
      <c r="N31" s="79">
        <v>60657</v>
      </c>
      <c r="O31" s="79">
        <v>40208</v>
      </c>
      <c r="P31" s="79">
        <v>33939</v>
      </c>
      <c r="Q31" s="80">
        <v>24620</v>
      </c>
      <c r="R31" s="81"/>
      <c r="S31" s="42"/>
      <c r="T31" s="42"/>
      <c r="U31" s="42"/>
      <c r="V31" s="42"/>
      <c r="W31" s="42"/>
      <c r="X31" s="42"/>
      <c r="Y31" s="42"/>
      <c r="Z31" s="42"/>
      <c r="AA31" s="42"/>
      <c r="AB31" s="42"/>
      <c r="AC31" s="42"/>
      <c r="AD31" s="42"/>
      <c r="AE31" s="42"/>
      <c r="AF31" s="42"/>
      <c r="AG31" s="42"/>
    </row>
    <row r="32" spans="1:33" x14ac:dyDescent="0.2">
      <c r="A32" s="82" t="s">
        <v>483</v>
      </c>
      <c r="B32" s="79">
        <v>6698</v>
      </c>
      <c r="C32" s="79">
        <v>6818</v>
      </c>
      <c r="D32" s="79">
        <v>7562</v>
      </c>
      <c r="E32" s="79">
        <v>7050</v>
      </c>
      <c r="F32" s="79">
        <v>12662</v>
      </c>
      <c r="G32" s="79">
        <v>10199</v>
      </c>
      <c r="H32" s="79">
        <v>12313</v>
      </c>
      <c r="I32" s="79">
        <v>12795</v>
      </c>
      <c r="J32" s="79">
        <v>10991</v>
      </c>
      <c r="K32" s="79">
        <v>18989</v>
      </c>
      <c r="L32" s="79">
        <v>31113</v>
      </c>
      <c r="M32" s="79">
        <v>32112</v>
      </c>
      <c r="N32" s="79">
        <v>22308</v>
      </c>
      <c r="O32" s="79">
        <v>11024</v>
      </c>
      <c r="P32" s="79">
        <v>8816</v>
      </c>
      <c r="Q32" s="80">
        <v>7504</v>
      </c>
      <c r="R32" s="81"/>
      <c r="S32" s="42"/>
      <c r="T32" s="42"/>
      <c r="U32" s="42"/>
      <c r="V32" s="42"/>
      <c r="W32" s="42"/>
      <c r="X32" s="42"/>
      <c r="Y32" s="42"/>
      <c r="Z32" s="42"/>
      <c r="AA32" s="42"/>
      <c r="AB32" s="42"/>
      <c r="AC32" s="42"/>
      <c r="AD32" s="42"/>
      <c r="AE32" s="42"/>
      <c r="AF32" s="42"/>
      <c r="AG32" s="42"/>
    </row>
    <row r="33" spans="1:33" x14ac:dyDescent="0.2">
      <c r="A33" s="82" t="s">
        <v>484</v>
      </c>
      <c r="B33" s="79">
        <v>3172</v>
      </c>
      <c r="C33" s="79">
        <v>3408</v>
      </c>
      <c r="D33" s="79">
        <v>5442</v>
      </c>
      <c r="E33" s="79">
        <v>4346</v>
      </c>
      <c r="F33" s="79">
        <v>6286</v>
      </c>
      <c r="G33" s="79">
        <v>4940</v>
      </c>
      <c r="H33" s="79">
        <v>3840</v>
      </c>
      <c r="I33" s="79">
        <v>3448</v>
      </c>
      <c r="J33" s="79">
        <v>4968</v>
      </c>
      <c r="K33" s="79">
        <v>8407</v>
      </c>
      <c r="L33" s="79">
        <v>18103</v>
      </c>
      <c r="M33" s="79">
        <v>14998</v>
      </c>
      <c r="N33" s="79">
        <v>10567</v>
      </c>
      <c r="O33" s="79">
        <v>8091</v>
      </c>
      <c r="P33" s="79">
        <v>7054</v>
      </c>
      <c r="Q33" s="80">
        <v>4150</v>
      </c>
      <c r="R33" s="81"/>
      <c r="S33" s="42"/>
      <c r="T33" s="42"/>
      <c r="U33" s="42"/>
      <c r="V33" s="42"/>
      <c r="W33" s="42"/>
      <c r="X33" s="42"/>
      <c r="Y33" s="42"/>
      <c r="Z33" s="42"/>
      <c r="AA33" s="42"/>
      <c r="AB33" s="42"/>
      <c r="AC33" s="42"/>
      <c r="AD33" s="42"/>
      <c r="AE33" s="42"/>
      <c r="AF33" s="42"/>
      <c r="AG33" s="42"/>
    </row>
    <row r="34" spans="1:33" x14ac:dyDescent="0.2">
      <c r="A34" s="82" t="s">
        <v>485</v>
      </c>
      <c r="B34" s="79">
        <v>1020</v>
      </c>
      <c r="C34" s="79">
        <v>1855</v>
      </c>
      <c r="D34" s="79">
        <v>3496</v>
      </c>
      <c r="E34" s="79">
        <v>1887</v>
      </c>
      <c r="F34" s="79">
        <v>2930</v>
      </c>
      <c r="G34" s="79">
        <v>3929</v>
      </c>
      <c r="H34" s="79">
        <v>4105</v>
      </c>
      <c r="I34" s="79">
        <v>2643</v>
      </c>
      <c r="J34" s="79">
        <v>3608</v>
      </c>
      <c r="K34" s="79">
        <v>6522</v>
      </c>
      <c r="L34" s="79">
        <v>6497</v>
      </c>
      <c r="M34" s="79">
        <v>11018</v>
      </c>
      <c r="N34" s="79">
        <v>6908</v>
      </c>
      <c r="O34" s="79">
        <v>5925</v>
      </c>
      <c r="P34" s="79">
        <v>6485</v>
      </c>
      <c r="Q34" s="80">
        <v>3054</v>
      </c>
      <c r="R34" s="81"/>
      <c r="S34" s="42"/>
      <c r="T34" s="42"/>
      <c r="U34" s="42"/>
      <c r="V34" s="42"/>
      <c r="W34" s="42"/>
      <c r="X34" s="42"/>
      <c r="Y34" s="42"/>
      <c r="Z34" s="42"/>
      <c r="AA34" s="42"/>
      <c r="AB34" s="42"/>
      <c r="AC34" s="42"/>
      <c r="AD34" s="42"/>
      <c r="AE34" s="42"/>
      <c r="AF34" s="42"/>
      <c r="AG34" s="42"/>
    </row>
    <row r="35" spans="1:33" x14ac:dyDescent="0.2">
      <c r="A35" s="82" t="s">
        <v>486</v>
      </c>
      <c r="B35" s="79">
        <v>248</v>
      </c>
      <c r="C35" s="79">
        <v>1450</v>
      </c>
      <c r="D35" s="79">
        <v>857</v>
      </c>
      <c r="E35" s="79">
        <v>1864</v>
      </c>
      <c r="F35" s="79">
        <v>1747</v>
      </c>
      <c r="G35" s="79">
        <v>2003</v>
      </c>
      <c r="H35" s="79">
        <v>1270</v>
      </c>
      <c r="I35" s="79">
        <v>1366</v>
      </c>
      <c r="J35" s="79">
        <v>2325</v>
      </c>
      <c r="K35" s="79">
        <v>3345</v>
      </c>
      <c r="L35" s="79">
        <v>4479</v>
      </c>
      <c r="M35" s="79">
        <v>8449</v>
      </c>
      <c r="N35" s="79">
        <v>5532</v>
      </c>
      <c r="O35" s="79">
        <v>4074</v>
      </c>
      <c r="P35" s="79">
        <v>3083</v>
      </c>
      <c r="Q35" s="80">
        <v>2670</v>
      </c>
      <c r="R35" s="81"/>
      <c r="S35" s="42"/>
      <c r="T35" s="42"/>
      <c r="U35" s="42"/>
      <c r="V35" s="42"/>
      <c r="W35" s="42"/>
      <c r="X35" s="42"/>
      <c r="Y35" s="42"/>
      <c r="Z35" s="42"/>
      <c r="AA35" s="42"/>
      <c r="AB35" s="42"/>
      <c r="AC35" s="42"/>
      <c r="AD35" s="42"/>
      <c r="AE35" s="42"/>
      <c r="AF35" s="42"/>
      <c r="AG35" s="42"/>
    </row>
    <row r="36" spans="1:33" x14ac:dyDescent="0.2">
      <c r="A36" s="82" t="s">
        <v>487</v>
      </c>
      <c r="B36" s="79">
        <v>580</v>
      </c>
      <c r="C36" s="79">
        <v>77</v>
      </c>
      <c r="D36" s="79">
        <v>219</v>
      </c>
      <c r="E36" s="79">
        <v>583</v>
      </c>
      <c r="F36" s="79">
        <v>1248</v>
      </c>
      <c r="G36" s="79">
        <v>592</v>
      </c>
      <c r="H36" s="79">
        <v>755</v>
      </c>
      <c r="I36" s="79">
        <v>407</v>
      </c>
      <c r="J36" s="79">
        <v>1570</v>
      </c>
      <c r="K36" s="79">
        <v>1727</v>
      </c>
      <c r="L36" s="79">
        <v>1604</v>
      </c>
      <c r="M36" s="79">
        <v>3569</v>
      </c>
      <c r="N36" s="79">
        <v>1364</v>
      </c>
      <c r="O36" s="79">
        <v>1049</v>
      </c>
      <c r="P36" s="79">
        <v>800</v>
      </c>
      <c r="Q36" s="80">
        <v>705</v>
      </c>
      <c r="R36" s="81"/>
      <c r="S36" s="42"/>
      <c r="T36" s="42"/>
      <c r="U36" s="42"/>
      <c r="V36" s="42"/>
      <c r="W36" s="42"/>
      <c r="X36" s="42"/>
      <c r="Y36" s="42"/>
      <c r="Z36" s="42"/>
      <c r="AA36" s="42"/>
      <c r="AB36" s="42"/>
      <c r="AC36" s="42"/>
      <c r="AD36" s="42"/>
      <c r="AE36" s="42"/>
      <c r="AF36" s="42"/>
      <c r="AG36" s="42"/>
    </row>
    <row r="37" spans="1:33" x14ac:dyDescent="0.2">
      <c r="A37" s="82" t="s">
        <v>488</v>
      </c>
      <c r="B37" s="79">
        <v>3713</v>
      </c>
      <c r="C37" s="79">
        <v>3612</v>
      </c>
      <c r="D37" s="79">
        <v>3343</v>
      </c>
      <c r="E37" s="79">
        <v>4408</v>
      </c>
      <c r="F37" s="79">
        <v>4274</v>
      </c>
      <c r="G37" s="79">
        <v>5769</v>
      </c>
      <c r="H37" s="79">
        <v>4051</v>
      </c>
      <c r="I37" s="79">
        <v>6018</v>
      </c>
      <c r="J37" s="79">
        <v>4708</v>
      </c>
      <c r="K37" s="79">
        <v>9696</v>
      </c>
      <c r="L37" s="79">
        <v>13788</v>
      </c>
      <c r="M37" s="79">
        <v>20800</v>
      </c>
      <c r="N37" s="79">
        <v>13305</v>
      </c>
      <c r="O37" s="79">
        <v>8652</v>
      </c>
      <c r="P37" s="79">
        <v>7314</v>
      </c>
      <c r="Q37" s="80">
        <v>8678</v>
      </c>
      <c r="R37" s="81"/>
      <c r="S37" s="42"/>
      <c r="T37" s="42"/>
      <c r="U37" s="42"/>
      <c r="V37" s="42"/>
      <c r="W37" s="42"/>
      <c r="X37" s="42"/>
      <c r="Y37" s="42"/>
      <c r="Z37" s="42"/>
      <c r="AA37" s="42"/>
      <c r="AB37" s="42"/>
      <c r="AC37" s="42"/>
      <c r="AD37" s="42"/>
      <c r="AE37" s="42"/>
      <c r="AF37" s="42"/>
      <c r="AG37" s="42"/>
    </row>
    <row r="38" spans="1:33" ht="15" thickBot="1" x14ac:dyDescent="0.25">
      <c r="A38" s="75" t="s">
        <v>19</v>
      </c>
      <c r="B38" s="79">
        <v>2037948</v>
      </c>
      <c r="C38" s="79">
        <v>2250222</v>
      </c>
      <c r="D38" s="79">
        <v>3151872</v>
      </c>
      <c r="E38" s="79">
        <v>3836972</v>
      </c>
      <c r="F38" s="79">
        <v>4587031</v>
      </c>
      <c r="G38" s="79">
        <v>4762320</v>
      </c>
      <c r="H38" s="79">
        <v>5360013</v>
      </c>
      <c r="I38" s="79">
        <v>5162040</v>
      </c>
      <c r="J38" s="79">
        <v>5572724</v>
      </c>
      <c r="K38" s="79">
        <v>10629499</v>
      </c>
      <c r="L38" s="79">
        <v>14868357</v>
      </c>
      <c r="M38" s="79">
        <v>20068058</v>
      </c>
      <c r="N38" s="79">
        <v>13196327</v>
      </c>
      <c r="O38" s="79">
        <v>8097381</v>
      </c>
      <c r="P38" s="79">
        <v>7588098</v>
      </c>
      <c r="Q38" s="80">
        <v>6694329</v>
      </c>
      <c r="R38" s="81"/>
      <c r="S38" s="42"/>
      <c r="T38" s="42"/>
      <c r="U38" s="42"/>
      <c r="V38" s="42"/>
      <c r="W38" s="42"/>
      <c r="X38" s="42"/>
      <c r="Y38" s="42"/>
      <c r="Z38" s="42"/>
      <c r="AA38" s="42"/>
      <c r="AB38" s="42"/>
      <c r="AC38" s="42"/>
      <c r="AD38" s="42"/>
      <c r="AE38" s="42"/>
      <c r="AF38" s="42"/>
      <c r="AG38" s="42"/>
    </row>
    <row r="39" spans="1:33" x14ac:dyDescent="0.2">
      <c r="A39" s="83" t="s">
        <v>489</v>
      </c>
      <c r="B39" s="79">
        <f t="shared" ref="B39:Q39" si="0">B30+B31+B32+B33+B34+B35+B36+B37</f>
        <v>66049</v>
      </c>
      <c r="C39" s="79">
        <f t="shared" si="0"/>
        <v>78593</v>
      </c>
      <c r="D39" s="79">
        <f t="shared" si="0"/>
        <v>98874</v>
      </c>
      <c r="E39" s="79">
        <f t="shared" si="0"/>
        <v>104556</v>
      </c>
      <c r="F39" s="79">
        <f t="shared" si="0"/>
        <v>128975</v>
      </c>
      <c r="G39" s="79">
        <f t="shared" si="0"/>
        <v>137185</v>
      </c>
      <c r="H39" s="79">
        <f t="shared" si="0"/>
        <v>142002</v>
      </c>
      <c r="I39" s="79">
        <f t="shared" si="0"/>
        <v>122784</v>
      </c>
      <c r="J39" s="79">
        <f t="shared" si="0"/>
        <v>148175</v>
      </c>
      <c r="K39" s="79">
        <f t="shared" si="0"/>
        <v>270758</v>
      </c>
      <c r="L39" s="79">
        <f t="shared" si="0"/>
        <v>372953</v>
      </c>
      <c r="M39" s="79">
        <f t="shared" si="0"/>
        <v>474770</v>
      </c>
      <c r="N39" s="79">
        <f t="shared" si="0"/>
        <v>292960</v>
      </c>
      <c r="O39" s="79">
        <f t="shared" si="0"/>
        <v>180673</v>
      </c>
      <c r="P39" s="79">
        <f t="shared" si="0"/>
        <v>164280</v>
      </c>
      <c r="Q39" s="80">
        <f t="shared" si="0"/>
        <v>125457</v>
      </c>
      <c r="R39" s="84"/>
      <c r="S39" s="42"/>
      <c r="T39" s="42"/>
      <c r="U39" s="42"/>
      <c r="V39" s="42"/>
      <c r="W39" s="42"/>
      <c r="X39" s="42"/>
      <c r="Y39" s="42"/>
      <c r="Z39" s="42"/>
      <c r="AA39" s="42"/>
      <c r="AB39" s="42"/>
      <c r="AC39" s="42"/>
      <c r="AD39" s="42"/>
      <c r="AE39" s="42"/>
      <c r="AF39" s="42"/>
      <c r="AG39" s="42"/>
    </row>
    <row r="40" spans="1:33" x14ac:dyDescent="0.2">
      <c r="A40" s="82" t="s">
        <v>512</v>
      </c>
      <c r="B40" s="79">
        <v>172874</v>
      </c>
      <c r="C40" s="79">
        <v>169531</v>
      </c>
      <c r="D40" s="79">
        <v>202079</v>
      </c>
      <c r="E40" s="79">
        <v>206810</v>
      </c>
      <c r="F40" s="79">
        <v>214148</v>
      </c>
      <c r="G40" s="79">
        <v>194299</v>
      </c>
      <c r="H40" s="79">
        <v>200703</v>
      </c>
      <c r="I40" s="79">
        <v>175942</v>
      </c>
      <c r="J40" s="79">
        <v>167059</v>
      </c>
      <c r="K40" s="79">
        <v>298454</v>
      </c>
      <c r="L40" s="79">
        <v>349517</v>
      </c>
      <c r="M40" s="79">
        <v>435901</v>
      </c>
      <c r="N40" s="79">
        <v>270087</v>
      </c>
      <c r="O40" s="79">
        <v>154933</v>
      </c>
      <c r="P40" s="79">
        <v>170438</v>
      </c>
      <c r="Q40" s="80">
        <v>136034</v>
      </c>
      <c r="R40" s="84"/>
      <c r="S40" s="42"/>
      <c r="T40" s="42"/>
      <c r="U40" s="42"/>
      <c r="V40" s="42"/>
      <c r="W40" s="42"/>
      <c r="X40" s="42"/>
      <c r="Y40" s="42"/>
      <c r="Z40" s="42"/>
      <c r="AA40" s="42"/>
      <c r="AB40" s="42"/>
      <c r="AC40" s="42"/>
      <c r="AD40" s="42"/>
      <c r="AE40" s="42"/>
      <c r="AF40" s="42"/>
      <c r="AG40" s="42"/>
    </row>
    <row r="41" spans="1:33" x14ac:dyDescent="0.2">
      <c r="A41" s="82" t="s">
        <v>513</v>
      </c>
      <c r="B41" s="79">
        <v>2790</v>
      </c>
      <c r="C41" s="79">
        <v>2438</v>
      </c>
      <c r="D41" s="79">
        <v>2746</v>
      </c>
      <c r="E41" s="79">
        <v>4231</v>
      </c>
      <c r="F41" s="79">
        <v>3779</v>
      </c>
      <c r="G41" s="79">
        <v>3745</v>
      </c>
      <c r="H41" s="79">
        <v>4905</v>
      </c>
      <c r="I41" s="79">
        <v>3570</v>
      </c>
      <c r="J41" s="79">
        <v>4402</v>
      </c>
      <c r="K41" s="79">
        <v>9384</v>
      </c>
      <c r="L41" s="79">
        <v>7809</v>
      </c>
      <c r="M41" s="79">
        <v>9963</v>
      </c>
      <c r="N41" s="79">
        <v>6538</v>
      </c>
      <c r="O41" s="79">
        <v>6642</v>
      </c>
      <c r="P41" s="79">
        <v>7629</v>
      </c>
      <c r="Q41" s="80">
        <v>6110</v>
      </c>
      <c r="R41" s="42"/>
      <c r="S41" s="42"/>
      <c r="T41" s="42"/>
      <c r="U41" s="42"/>
      <c r="V41" s="42"/>
      <c r="W41" s="42"/>
      <c r="X41" s="42"/>
      <c r="Y41" s="42"/>
      <c r="Z41" s="42"/>
      <c r="AA41" s="42"/>
      <c r="AB41" s="42"/>
      <c r="AC41" s="42"/>
      <c r="AD41" s="42"/>
      <c r="AE41" s="42"/>
      <c r="AF41" s="42"/>
      <c r="AG41" s="42"/>
    </row>
    <row r="42" spans="1:33" x14ac:dyDescent="0.2">
      <c r="A42" s="82" t="s">
        <v>34</v>
      </c>
      <c r="B42" s="79">
        <v>45092</v>
      </c>
      <c r="C42" s="79">
        <v>47154</v>
      </c>
      <c r="D42" s="79">
        <v>61141</v>
      </c>
      <c r="E42" s="79">
        <v>66438</v>
      </c>
      <c r="F42" s="79">
        <v>78148</v>
      </c>
      <c r="G42" s="79">
        <v>75974</v>
      </c>
      <c r="H42" s="79">
        <v>89904</v>
      </c>
      <c r="I42" s="79">
        <v>88662</v>
      </c>
      <c r="J42" s="79">
        <v>88773</v>
      </c>
      <c r="K42" s="79">
        <v>175669</v>
      </c>
      <c r="L42" s="79">
        <v>241499</v>
      </c>
      <c r="M42" s="79">
        <v>331864</v>
      </c>
      <c r="N42" s="79">
        <v>256091</v>
      </c>
      <c r="O42" s="79">
        <v>184193</v>
      </c>
      <c r="P42" s="79">
        <v>206632</v>
      </c>
      <c r="Q42" s="80">
        <v>254438</v>
      </c>
      <c r="R42" s="42"/>
      <c r="S42" s="42"/>
      <c r="T42" s="42"/>
      <c r="U42" s="42"/>
      <c r="V42" s="42"/>
      <c r="W42" s="42"/>
      <c r="X42" s="42"/>
      <c r="Y42" s="42"/>
      <c r="Z42" s="42"/>
      <c r="AA42" s="42"/>
      <c r="AB42" s="42"/>
      <c r="AC42" s="42"/>
      <c r="AD42" s="42"/>
      <c r="AE42" s="42"/>
      <c r="AF42" s="42"/>
      <c r="AG42" s="42"/>
    </row>
    <row r="43" spans="1:33" s="45" customFormat="1" x14ac:dyDescent="0.2">
      <c r="A43" s="82" t="s">
        <v>12</v>
      </c>
      <c r="B43" s="79">
        <v>4852</v>
      </c>
      <c r="C43" s="79">
        <v>4270</v>
      </c>
      <c r="D43" s="79">
        <v>5297</v>
      </c>
      <c r="E43" s="79">
        <v>10265</v>
      </c>
      <c r="F43" s="79">
        <v>9625</v>
      </c>
      <c r="G43" s="79">
        <v>11630</v>
      </c>
      <c r="H43" s="79">
        <v>13989</v>
      </c>
      <c r="I43" s="79">
        <v>14701</v>
      </c>
      <c r="J43" s="79">
        <v>15136</v>
      </c>
      <c r="K43" s="79">
        <v>34300</v>
      </c>
      <c r="L43" s="79">
        <v>55693</v>
      </c>
      <c r="M43" s="79">
        <v>97492</v>
      </c>
      <c r="N43" s="79">
        <v>91742</v>
      </c>
      <c r="O43" s="79">
        <v>83720</v>
      </c>
      <c r="P43" s="79">
        <v>106937</v>
      </c>
      <c r="Q43" s="80">
        <v>154610</v>
      </c>
      <c r="R43" s="42"/>
      <c r="S43" s="42"/>
      <c r="T43" s="42"/>
      <c r="U43" s="42"/>
      <c r="V43" s="42"/>
      <c r="W43" s="42"/>
      <c r="X43" s="42"/>
      <c r="Y43" s="42"/>
      <c r="Z43" s="42"/>
      <c r="AA43" s="42"/>
      <c r="AB43" s="42"/>
      <c r="AC43" s="42"/>
      <c r="AD43" s="42"/>
      <c r="AE43" s="42"/>
      <c r="AF43" s="42"/>
      <c r="AG43" s="42"/>
    </row>
    <row r="44" spans="1:33" s="45" customFormat="1" x14ac:dyDescent="0.2">
      <c r="A44" s="82" t="s">
        <v>13</v>
      </c>
      <c r="B44" s="79">
        <v>379</v>
      </c>
      <c r="C44" s="79">
        <v>181</v>
      </c>
      <c r="D44" s="79">
        <v>208</v>
      </c>
      <c r="E44" s="79">
        <v>723</v>
      </c>
      <c r="F44" s="79">
        <v>409</v>
      </c>
      <c r="G44" s="79">
        <v>1011</v>
      </c>
      <c r="H44" s="79">
        <v>1674</v>
      </c>
      <c r="I44" s="79">
        <v>1369</v>
      </c>
      <c r="J44" s="79">
        <v>1016</v>
      </c>
      <c r="K44" s="79">
        <v>1800</v>
      </c>
      <c r="L44" s="79">
        <v>2771</v>
      </c>
      <c r="M44" s="79">
        <v>4853</v>
      </c>
      <c r="N44" s="79">
        <v>5000</v>
      </c>
      <c r="O44" s="79">
        <v>2705</v>
      </c>
      <c r="P44" s="79">
        <v>5660</v>
      </c>
      <c r="Q44" s="80">
        <v>9943</v>
      </c>
      <c r="R44" s="42"/>
      <c r="S44" s="42"/>
      <c r="T44" s="42"/>
      <c r="U44" s="42"/>
      <c r="V44" s="42"/>
      <c r="W44" s="42"/>
      <c r="X44" s="42"/>
      <c r="Y44" s="42"/>
      <c r="Z44" s="42"/>
      <c r="AA44" s="42"/>
      <c r="AB44" s="42"/>
      <c r="AC44" s="42"/>
      <c r="AD44" s="42"/>
      <c r="AE44" s="42"/>
      <c r="AF44" s="42"/>
      <c r="AG44" s="42"/>
    </row>
    <row r="45" spans="1:33" x14ac:dyDescent="0.2">
      <c r="A45" s="82" t="s">
        <v>14</v>
      </c>
      <c r="B45" s="79">
        <v>7691</v>
      </c>
      <c r="C45" s="79">
        <v>8210</v>
      </c>
      <c r="D45" s="79">
        <v>7579</v>
      </c>
      <c r="E45" s="79">
        <v>8358</v>
      </c>
      <c r="F45" s="79">
        <v>8790</v>
      </c>
      <c r="G45" s="79">
        <v>7781</v>
      </c>
      <c r="H45" s="79">
        <v>5948</v>
      </c>
      <c r="I45" s="79">
        <v>5248</v>
      </c>
      <c r="J45" s="79">
        <v>6473</v>
      </c>
      <c r="K45" s="79">
        <v>10923</v>
      </c>
      <c r="L45" s="79">
        <v>12343</v>
      </c>
      <c r="M45" s="79">
        <v>15108</v>
      </c>
      <c r="N45" s="79">
        <v>7643</v>
      </c>
      <c r="O45" s="79">
        <v>7321</v>
      </c>
      <c r="P45" s="79">
        <v>5640</v>
      </c>
      <c r="Q45" s="80">
        <v>18783</v>
      </c>
      <c r="R45" s="42"/>
      <c r="S45" s="42"/>
      <c r="T45" s="42"/>
      <c r="U45" s="84"/>
      <c r="V45" s="42"/>
      <c r="W45" s="42"/>
      <c r="X45" s="84"/>
      <c r="Y45" s="42"/>
      <c r="Z45" s="42"/>
      <c r="AA45" s="84"/>
      <c r="AB45" s="42"/>
      <c r="AC45" s="84"/>
      <c r="AD45" s="42"/>
      <c r="AE45" s="84"/>
      <c r="AF45" s="42"/>
      <c r="AG45" s="84"/>
    </row>
    <row r="46" spans="1:33" x14ac:dyDescent="0.2">
      <c r="A46" s="82" t="s">
        <v>15</v>
      </c>
      <c r="B46" s="79">
        <v>4518</v>
      </c>
      <c r="C46" s="79">
        <v>4819</v>
      </c>
      <c r="D46" s="79">
        <v>3792</v>
      </c>
      <c r="E46" s="79">
        <v>7597</v>
      </c>
      <c r="F46" s="79">
        <v>8292</v>
      </c>
      <c r="G46" s="79">
        <v>8680</v>
      </c>
      <c r="H46" s="79">
        <v>13348</v>
      </c>
      <c r="I46" s="79">
        <v>11497</v>
      </c>
      <c r="J46" s="79">
        <v>12651</v>
      </c>
      <c r="K46" s="79">
        <v>28323</v>
      </c>
      <c r="L46" s="79">
        <v>38145</v>
      </c>
      <c r="M46" s="79">
        <v>45609</v>
      </c>
      <c r="N46" s="79">
        <v>31094</v>
      </c>
      <c r="O46" s="79">
        <v>19839</v>
      </c>
      <c r="P46" s="79">
        <v>15512</v>
      </c>
      <c r="Q46" s="80">
        <v>13223</v>
      </c>
      <c r="R46" s="42"/>
      <c r="S46" s="42"/>
      <c r="T46" s="42"/>
      <c r="U46" s="42"/>
      <c r="V46" s="42"/>
      <c r="W46" s="42"/>
      <c r="X46" s="42"/>
      <c r="Y46" s="42"/>
      <c r="Z46" s="42"/>
      <c r="AA46" s="42"/>
      <c r="AB46" s="42"/>
      <c r="AC46" s="42"/>
      <c r="AD46" s="42"/>
      <c r="AE46" s="42"/>
      <c r="AF46" s="42"/>
      <c r="AG46" s="42"/>
    </row>
    <row r="47" spans="1:33" s="45" customFormat="1" x14ac:dyDescent="0.2">
      <c r="A47" s="82" t="s">
        <v>16</v>
      </c>
      <c r="B47" s="79">
        <v>35387</v>
      </c>
      <c r="C47" s="79">
        <v>35127</v>
      </c>
      <c r="D47" s="79">
        <v>36063</v>
      </c>
      <c r="E47" s="79">
        <v>34113</v>
      </c>
      <c r="F47" s="79">
        <v>31624</v>
      </c>
      <c r="G47" s="79">
        <v>31460</v>
      </c>
      <c r="H47" s="79">
        <v>38121</v>
      </c>
      <c r="I47" s="79">
        <v>34752</v>
      </c>
      <c r="J47" s="79">
        <v>30792</v>
      </c>
      <c r="K47" s="79">
        <v>54712</v>
      </c>
      <c r="L47" s="79">
        <v>73721</v>
      </c>
      <c r="M47" s="79">
        <v>92113</v>
      </c>
      <c r="N47" s="79">
        <v>62561</v>
      </c>
      <c r="O47" s="79">
        <v>39573</v>
      </c>
      <c r="P47" s="79">
        <v>38933</v>
      </c>
      <c r="Q47" s="80">
        <v>38736</v>
      </c>
      <c r="R47" s="42"/>
      <c r="S47" s="42"/>
      <c r="T47" s="42"/>
      <c r="U47" s="42"/>
      <c r="V47" s="42"/>
      <c r="W47" s="42"/>
      <c r="X47" s="42"/>
      <c r="Y47" s="42"/>
      <c r="Z47" s="42"/>
      <c r="AA47" s="42"/>
      <c r="AB47" s="42"/>
      <c r="AC47" s="42"/>
      <c r="AD47" s="42"/>
      <c r="AE47" s="42"/>
      <c r="AF47" s="42"/>
      <c r="AG47" s="42"/>
    </row>
    <row r="48" spans="1:33" x14ac:dyDescent="0.2">
      <c r="A48" s="82" t="s">
        <v>35</v>
      </c>
      <c r="B48" s="79">
        <v>206136</v>
      </c>
      <c r="C48" s="79">
        <v>180510</v>
      </c>
      <c r="D48" s="79">
        <v>189766</v>
      </c>
      <c r="E48" s="79">
        <v>195008</v>
      </c>
      <c r="F48" s="79">
        <v>193246</v>
      </c>
      <c r="G48" s="79">
        <v>182931</v>
      </c>
      <c r="H48" s="79">
        <v>180967</v>
      </c>
      <c r="I48" s="79">
        <v>150619</v>
      </c>
      <c r="J48" s="79">
        <v>162788</v>
      </c>
      <c r="K48" s="79">
        <v>262545</v>
      </c>
      <c r="L48" s="79">
        <v>331178</v>
      </c>
      <c r="M48" s="79">
        <v>383896</v>
      </c>
      <c r="N48" s="79">
        <v>218980</v>
      </c>
      <c r="O48" s="79">
        <v>133239</v>
      </c>
      <c r="P48" s="79">
        <v>139501</v>
      </c>
      <c r="Q48" s="80">
        <v>171029</v>
      </c>
      <c r="R48" s="42"/>
      <c r="S48" s="42"/>
      <c r="T48" s="42"/>
      <c r="U48" s="42"/>
      <c r="V48" s="42"/>
      <c r="W48" s="42"/>
      <c r="X48" s="42"/>
      <c r="Y48" s="42"/>
      <c r="Z48" s="42"/>
      <c r="AA48" s="42"/>
      <c r="AB48" s="42"/>
      <c r="AC48" s="42"/>
      <c r="AD48" s="42"/>
      <c r="AE48" s="42"/>
      <c r="AF48" s="42"/>
      <c r="AG48" s="42"/>
    </row>
    <row r="49" spans="1:56" x14ac:dyDescent="0.2">
      <c r="A49" s="82" t="s">
        <v>36</v>
      </c>
      <c r="B49" s="79">
        <v>151271</v>
      </c>
      <c r="C49" s="79">
        <v>123496</v>
      </c>
      <c r="D49" s="79">
        <v>158052</v>
      </c>
      <c r="E49" s="79">
        <v>174200</v>
      </c>
      <c r="F49" s="79">
        <v>191408</v>
      </c>
      <c r="G49" s="79">
        <v>195494</v>
      </c>
      <c r="H49" s="79">
        <v>212284</v>
      </c>
      <c r="I49" s="79">
        <v>208522</v>
      </c>
      <c r="J49" s="79">
        <v>215537</v>
      </c>
      <c r="K49" s="79">
        <v>407006</v>
      </c>
      <c r="L49" s="79">
        <v>565437</v>
      </c>
      <c r="M49" s="79">
        <v>831386</v>
      </c>
      <c r="N49" s="79">
        <v>632748</v>
      </c>
      <c r="O49" s="79">
        <v>456944</v>
      </c>
      <c r="P49" s="79">
        <v>489445</v>
      </c>
      <c r="Q49" s="80">
        <v>603147</v>
      </c>
      <c r="R49" s="42"/>
      <c r="S49" s="42"/>
      <c r="T49" s="42"/>
      <c r="U49" s="42"/>
      <c r="V49" s="42"/>
      <c r="W49" s="42"/>
      <c r="X49" s="42"/>
      <c r="Y49" s="42"/>
      <c r="Z49" s="42"/>
      <c r="AA49" s="42"/>
      <c r="AB49" s="42"/>
      <c r="AC49" s="42"/>
      <c r="AD49" s="42"/>
      <c r="AE49" s="42"/>
      <c r="AF49" s="42"/>
      <c r="AG49" s="42"/>
      <c r="AM49" s="45"/>
      <c r="AN49" s="45"/>
      <c r="AO49" s="45"/>
      <c r="AP49" s="45"/>
      <c r="AQ49" s="45"/>
      <c r="AR49" s="45"/>
      <c r="AS49" s="45"/>
      <c r="AT49" s="45"/>
      <c r="AU49" s="45"/>
      <c r="AV49" s="45"/>
      <c r="AW49" s="45"/>
      <c r="AX49" s="45"/>
      <c r="AY49" s="45"/>
      <c r="AZ49" s="45"/>
      <c r="BA49" s="45"/>
      <c r="BB49" s="45"/>
      <c r="BC49" s="45"/>
      <c r="BD49" s="45"/>
    </row>
    <row r="50" spans="1:56" x14ac:dyDescent="0.2">
      <c r="A50" s="82" t="s">
        <v>25</v>
      </c>
      <c r="B50" s="79">
        <v>42589</v>
      </c>
      <c r="C50" s="79">
        <v>50022</v>
      </c>
      <c r="D50" s="79">
        <v>52299</v>
      </c>
      <c r="E50" s="79">
        <v>59654</v>
      </c>
      <c r="F50" s="79">
        <v>65096</v>
      </c>
      <c r="G50" s="79">
        <v>59353</v>
      </c>
      <c r="H50" s="79">
        <v>62787</v>
      </c>
      <c r="I50" s="79">
        <v>58191</v>
      </c>
      <c r="J50" s="79">
        <v>51165</v>
      </c>
      <c r="K50" s="79">
        <v>105963</v>
      </c>
      <c r="L50" s="79">
        <v>113884</v>
      </c>
      <c r="M50" s="79">
        <v>146259</v>
      </c>
      <c r="N50" s="79">
        <v>99470</v>
      </c>
      <c r="O50" s="79">
        <v>59476</v>
      </c>
      <c r="P50" s="79">
        <v>60129</v>
      </c>
      <c r="Q50" s="80">
        <v>62343</v>
      </c>
      <c r="R50" s="42"/>
      <c r="S50" s="42"/>
      <c r="T50" s="42"/>
      <c r="U50" s="42"/>
      <c r="V50" s="42"/>
      <c r="W50" s="42"/>
      <c r="X50" s="42"/>
      <c r="Y50" s="42"/>
      <c r="Z50" s="42"/>
      <c r="AA50" s="42"/>
      <c r="AB50" s="42"/>
      <c r="AC50" s="42"/>
      <c r="AD50" s="42"/>
      <c r="AE50" s="42"/>
      <c r="AF50" s="42"/>
      <c r="AG50" s="42"/>
      <c r="AM50" s="45"/>
      <c r="AN50" s="45"/>
      <c r="AO50" s="45"/>
      <c r="AP50" s="45"/>
      <c r="AQ50" s="45"/>
      <c r="AR50" s="45"/>
      <c r="AS50" s="45"/>
      <c r="AT50" s="45"/>
      <c r="AU50" s="45"/>
      <c r="AV50" s="45"/>
      <c r="AW50" s="45"/>
      <c r="AX50" s="45"/>
      <c r="AY50" s="45"/>
      <c r="AZ50" s="45"/>
      <c r="BA50" s="45"/>
      <c r="BB50" s="45"/>
      <c r="BC50" s="45"/>
      <c r="BD50" s="45"/>
    </row>
    <row r="51" spans="1:56" ht="15" thickBot="1" x14ac:dyDescent="0.25">
      <c r="A51" s="75" t="s">
        <v>464</v>
      </c>
      <c r="B51" s="76" t="s">
        <v>497</v>
      </c>
      <c r="C51" s="76" t="s">
        <v>496</v>
      </c>
      <c r="D51" s="76" t="s">
        <v>498</v>
      </c>
      <c r="E51" s="76" t="s">
        <v>499</v>
      </c>
      <c r="F51" s="76" t="s">
        <v>500</v>
      </c>
      <c r="G51" s="76" t="s">
        <v>501</v>
      </c>
      <c r="H51" s="76" t="s">
        <v>502</v>
      </c>
      <c r="I51" s="76" t="s">
        <v>503</v>
      </c>
      <c r="J51" s="76" t="s">
        <v>504</v>
      </c>
      <c r="K51" s="76" t="s">
        <v>505</v>
      </c>
      <c r="L51" s="76" t="s">
        <v>506</v>
      </c>
      <c r="M51" s="76" t="s">
        <v>39</v>
      </c>
      <c r="N51" s="76" t="s">
        <v>507</v>
      </c>
      <c r="O51" s="76" t="s">
        <v>508</v>
      </c>
      <c r="P51" s="76" t="s">
        <v>509</v>
      </c>
      <c r="Q51" s="77" t="s">
        <v>510</v>
      </c>
      <c r="R51" s="42"/>
      <c r="S51" s="42"/>
      <c r="T51" s="42"/>
      <c r="U51" s="42"/>
      <c r="V51" s="42"/>
      <c r="W51" s="42"/>
      <c r="X51" s="42"/>
      <c r="Y51" s="42"/>
      <c r="Z51" s="42"/>
      <c r="AA51" s="42"/>
      <c r="AB51" s="42"/>
      <c r="AC51" s="42"/>
      <c r="AD51" s="42"/>
      <c r="AE51" s="42"/>
      <c r="AF51" s="42"/>
      <c r="AG51" s="42"/>
      <c r="AM51" s="45"/>
      <c r="AN51" s="45"/>
      <c r="AO51" s="45"/>
      <c r="AP51" s="45"/>
      <c r="AQ51" s="45"/>
      <c r="AR51" s="45"/>
      <c r="AS51" s="45"/>
      <c r="AT51" s="45"/>
      <c r="AU51" s="45"/>
      <c r="AV51" s="45"/>
      <c r="AW51" s="45"/>
      <c r="AX51" s="45"/>
      <c r="AY51" s="45"/>
      <c r="AZ51" s="45"/>
      <c r="BA51" s="45"/>
      <c r="BB51" s="45"/>
      <c r="BC51" s="45"/>
      <c r="BD51" s="45"/>
    </row>
    <row r="52" spans="1:56" x14ac:dyDescent="0.2">
      <c r="A52" s="85" t="s">
        <v>455</v>
      </c>
      <c r="B52" s="79">
        <v>1751034</v>
      </c>
      <c r="C52" s="79">
        <v>1934067</v>
      </c>
      <c r="D52" s="79">
        <v>2718428</v>
      </c>
      <c r="E52" s="79">
        <v>3343889</v>
      </c>
      <c r="F52" s="79">
        <v>4002446</v>
      </c>
      <c r="G52" s="79">
        <v>4142220</v>
      </c>
      <c r="H52" s="79">
        <v>4717697</v>
      </c>
      <c r="I52" s="79">
        <v>4551079</v>
      </c>
      <c r="J52" s="79">
        <v>4906780</v>
      </c>
      <c r="K52" s="79">
        <v>9396624</v>
      </c>
      <c r="L52" s="79">
        <v>13208019</v>
      </c>
      <c r="M52" s="79">
        <v>17929357</v>
      </c>
      <c r="N52" s="79">
        <v>11874286</v>
      </c>
      <c r="O52" s="79">
        <v>7310676</v>
      </c>
      <c r="P52" s="79">
        <v>6843276</v>
      </c>
      <c r="Q52" s="80">
        <v>6094182</v>
      </c>
      <c r="R52" s="81"/>
      <c r="S52" s="42"/>
      <c r="T52" s="42"/>
      <c r="U52" s="42"/>
      <c r="V52" s="42"/>
      <c r="W52" s="42"/>
      <c r="X52" s="42"/>
      <c r="Y52" s="42"/>
      <c r="Z52" s="42"/>
      <c r="AA52" s="42"/>
      <c r="AB52" s="42"/>
      <c r="AC52" s="42"/>
      <c r="AD52" s="42"/>
      <c r="AE52" s="42"/>
      <c r="AF52" s="42"/>
      <c r="AG52" s="42"/>
      <c r="AM52" s="45"/>
      <c r="AN52" s="45"/>
      <c r="AO52" s="45"/>
      <c r="AP52" s="45"/>
      <c r="AQ52" s="45"/>
      <c r="AR52" s="45"/>
      <c r="AS52" s="45"/>
      <c r="AT52" s="45"/>
      <c r="AU52" s="45"/>
      <c r="AV52" s="45"/>
      <c r="AW52" s="45"/>
      <c r="AX52" s="45"/>
      <c r="AY52" s="45"/>
      <c r="AZ52" s="45"/>
      <c r="BA52" s="45"/>
      <c r="BB52" s="45"/>
      <c r="BC52" s="45"/>
      <c r="BD52" s="45"/>
    </row>
    <row r="53" spans="1:56" x14ac:dyDescent="0.2">
      <c r="A53" s="86" t="s">
        <v>490</v>
      </c>
      <c r="B53" s="79">
        <v>220865</v>
      </c>
      <c r="C53" s="79">
        <v>237562</v>
      </c>
      <c r="D53" s="79">
        <v>334570</v>
      </c>
      <c r="E53" s="79">
        <v>388527</v>
      </c>
      <c r="F53" s="79">
        <v>455610</v>
      </c>
      <c r="G53" s="79">
        <v>482915</v>
      </c>
      <c r="H53" s="79">
        <v>500314</v>
      </c>
      <c r="I53" s="79">
        <v>488177</v>
      </c>
      <c r="J53" s="79">
        <v>517769</v>
      </c>
      <c r="K53" s="79">
        <v>962117</v>
      </c>
      <c r="L53" s="79">
        <v>1287385</v>
      </c>
      <c r="M53" s="79">
        <v>1663931</v>
      </c>
      <c r="N53" s="79">
        <v>1029081</v>
      </c>
      <c r="O53" s="79">
        <v>606032</v>
      </c>
      <c r="P53" s="79">
        <v>580542</v>
      </c>
      <c r="Q53" s="80">
        <v>474690</v>
      </c>
      <c r="R53" s="81"/>
      <c r="S53" s="42"/>
      <c r="T53" s="42"/>
      <c r="U53" s="42"/>
      <c r="V53" s="42"/>
      <c r="W53" s="42"/>
      <c r="X53" s="42"/>
      <c r="Y53" s="42"/>
      <c r="Z53" s="42"/>
      <c r="AA53" s="42"/>
      <c r="AB53" s="42"/>
      <c r="AC53" s="42"/>
      <c r="AD53" s="42"/>
      <c r="AE53" s="42"/>
      <c r="AF53" s="42"/>
      <c r="AG53" s="42"/>
      <c r="AM53" s="45"/>
      <c r="AN53" s="45"/>
      <c r="AO53" s="45"/>
      <c r="AP53" s="45"/>
      <c r="AQ53" s="45"/>
      <c r="AR53" s="45"/>
      <c r="AS53" s="45"/>
      <c r="AT53" s="45"/>
      <c r="AU53" s="45"/>
      <c r="AV53" s="45"/>
      <c r="AW53" s="45"/>
      <c r="AX53" s="45"/>
      <c r="AY53" s="45"/>
      <c r="AZ53" s="45"/>
      <c r="BA53" s="45"/>
      <c r="BB53" s="45"/>
      <c r="BC53" s="45"/>
      <c r="BD53" s="45"/>
    </row>
    <row r="54" spans="1:56" x14ac:dyDescent="0.2">
      <c r="A54" s="87" t="s">
        <v>491</v>
      </c>
      <c r="B54" s="79">
        <v>66049</v>
      </c>
      <c r="C54" s="79">
        <v>78593</v>
      </c>
      <c r="D54" s="79">
        <v>98874</v>
      </c>
      <c r="E54" s="79">
        <v>104556</v>
      </c>
      <c r="F54" s="79">
        <v>128975</v>
      </c>
      <c r="G54" s="79">
        <v>137185</v>
      </c>
      <c r="H54" s="79">
        <v>142002</v>
      </c>
      <c r="I54" s="79">
        <v>122784</v>
      </c>
      <c r="J54" s="79">
        <v>148175</v>
      </c>
      <c r="K54" s="79">
        <v>270758</v>
      </c>
      <c r="L54" s="79">
        <v>372953</v>
      </c>
      <c r="M54" s="79">
        <v>474770</v>
      </c>
      <c r="N54" s="79">
        <v>292960</v>
      </c>
      <c r="O54" s="79">
        <v>180673</v>
      </c>
      <c r="P54" s="79">
        <v>164280</v>
      </c>
      <c r="Q54" s="80">
        <v>125457</v>
      </c>
      <c r="R54" s="84"/>
      <c r="S54" s="42"/>
      <c r="T54" s="42"/>
      <c r="U54" s="42"/>
      <c r="V54" s="42"/>
      <c r="W54" s="42"/>
      <c r="X54" s="42"/>
      <c r="Y54" s="42"/>
      <c r="Z54" s="42"/>
      <c r="AA54" s="42"/>
      <c r="AB54" s="42"/>
      <c r="AC54" s="42"/>
      <c r="AD54" s="42"/>
      <c r="AE54" s="42"/>
      <c r="AF54" s="42"/>
      <c r="AG54" s="42"/>
      <c r="AM54" s="45"/>
      <c r="AN54" s="45"/>
      <c r="AO54" s="45"/>
      <c r="AP54" s="45"/>
      <c r="AQ54" s="45"/>
      <c r="AR54" s="45"/>
      <c r="AS54" s="45"/>
      <c r="AT54" s="45"/>
      <c r="AU54" s="45"/>
      <c r="AV54" s="45"/>
      <c r="AW54" s="45"/>
      <c r="AX54" s="45"/>
      <c r="AY54" s="45"/>
      <c r="AZ54" s="45"/>
      <c r="BA54" s="45"/>
      <c r="BB54" s="45"/>
      <c r="BC54" s="45"/>
      <c r="BD54" s="45"/>
    </row>
    <row r="55" spans="1:56" x14ac:dyDescent="0.2">
      <c r="A55" s="88" t="s">
        <v>457</v>
      </c>
      <c r="B55" s="79">
        <f t="shared" ref="B55:Q55" si="1">B40+B41+B42+B43+B44</f>
        <v>225987</v>
      </c>
      <c r="C55" s="79">
        <f t="shared" si="1"/>
        <v>223574</v>
      </c>
      <c r="D55" s="79">
        <f t="shared" si="1"/>
        <v>271471</v>
      </c>
      <c r="E55" s="79">
        <f t="shared" si="1"/>
        <v>288467</v>
      </c>
      <c r="F55" s="79">
        <f t="shared" si="1"/>
        <v>306109</v>
      </c>
      <c r="G55" s="79">
        <f t="shared" si="1"/>
        <v>286659</v>
      </c>
      <c r="H55" s="79">
        <f t="shared" si="1"/>
        <v>311175</v>
      </c>
      <c r="I55" s="79">
        <f t="shared" si="1"/>
        <v>284244</v>
      </c>
      <c r="J55" s="79">
        <f t="shared" si="1"/>
        <v>276386</v>
      </c>
      <c r="K55" s="79">
        <f t="shared" si="1"/>
        <v>519607</v>
      </c>
      <c r="L55" s="79">
        <f t="shared" si="1"/>
        <v>657289</v>
      </c>
      <c r="M55" s="79">
        <f t="shared" si="1"/>
        <v>880073</v>
      </c>
      <c r="N55" s="79">
        <f t="shared" si="1"/>
        <v>629458</v>
      </c>
      <c r="O55" s="79">
        <f t="shared" si="1"/>
        <v>432193</v>
      </c>
      <c r="P55" s="79">
        <f t="shared" si="1"/>
        <v>497296</v>
      </c>
      <c r="Q55" s="80">
        <f t="shared" si="1"/>
        <v>561135</v>
      </c>
      <c r="R55" s="84">
        <f>SUM(B55:Q55)</f>
        <v>6651123</v>
      </c>
      <c r="T55" s="42"/>
      <c r="U55" s="42"/>
      <c r="V55" s="42"/>
      <c r="W55" s="42"/>
      <c r="X55" s="42"/>
      <c r="Y55" s="42"/>
      <c r="Z55" s="42"/>
      <c r="AA55" s="42"/>
      <c r="AB55" s="42"/>
      <c r="AC55" s="42"/>
      <c r="AD55" s="42"/>
      <c r="AE55" s="42"/>
      <c r="AF55" s="42"/>
      <c r="AG55" s="42"/>
      <c r="AM55" s="45"/>
      <c r="AN55" s="45"/>
      <c r="AO55" s="45"/>
      <c r="AP55" s="45"/>
      <c r="AQ55" s="45"/>
      <c r="AR55" s="45"/>
      <c r="AS55" s="45"/>
      <c r="AT55" s="45"/>
      <c r="AU55" s="45"/>
      <c r="AV55" s="45"/>
      <c r="AW55" s="45"/>
      <c r="AX55" s="45"/>
      <c r="AY55" s="45"/>
      <c r="AZ55" s="45"/>
      <c r="BA55" s="45"/>
      <c r="BB55" s="45"/>
      <c r="BC55" s="45"/>
      <c r="BD55" s="45"/>
    </row>
    <row r="56" spans="1:56" x14ac:dyDescent="0.2">
      <c r="A56" s="86" t="s">
        <v>14</v>
      </c>
      <c r="B56" s="79">
        <v>7691</v>
      </c>
      <c r="C56" s="79">
        <v>8210</v>
      </c>
      <c r="D56" s="79">
        <v>7579</v>
      </c>
      <c r="E56" s="79">
        <v>8358</v>
      </c>
      <c r="F56" s="79">
        <v>8790</v>
      </c>
      <c r="G56" s="79">
        <v>7781</v>
      </c>
      <c r="H56" s="79">
        <v>5948</v>
      </c>
      <c r="I56" s="79">
        <v>5248</v>
      </c>
      <c r="J56" s="79">
        <v>6473</v>
      </c>
      <c r="K56" s="79">
        <v>10923</v>
      </c>
      <c r="L56" s="79">
        <v>12343</v>
      </c>
      <c r="M56" s="79">
        <v>15108</v>
      </c>
      <c r="N56" s="79">
        <v>7643</v>
      </c>
      <c r="O56" s="79">
        <v>7321</v>
      </c>
      <c r="P56" s="79">
        <v>5640</v>
      </c>
      <c r="Q56" s="80">
        <v>18783</v>
      </c>
      <c r="R56" s="42"/>
      <c r="S56" s="42"/>
      <c r="T56" s="42"/>
      <c r="U56" s="42"/>
      <c r="V56" s="42"/>
      <c r="W56" s="42"/>
      <c r="X56" s="42"/>
      <c r="Y56" s="42"/>
      <c r="Z56" s="42"/>
      <c r="AA56" s="42"/>
      <c r="AB56" s="42"/>
      <c r="AC56" s="42"/>
      <c r="AD56" s="42"/>
      <c r="AE56" s="42"/>
      <c r="AF56" s="42"/>
      <c r="AG56" s="42"/>
      <c r="AM56" s="45"/>
      <c r="AN56" s="45"/>
      <c r="AO56" s="45"/>
      <c r="AP56" s="45"/>
      <c r="AQ56" s="45"/>
      <c r="AR56" s="45"/>
      <c r="AS56" s="45"/>
      <c r="AT56" s="45"/>
      <c r="AU56" s="45"/>
      <c r="AV56" s="45"/>
      <c r="AW56" s="45"/>
      <c r="AX56" s="45"/>
      <c r="AY56" s="45"/>
      <c r="AZ56" s="45"/>
      <c r="BA56" s="45"/>
      <c r="BB56" s="45"/>
      <c r="BC56" s="45"/>
      <c r="BD56" s="45"/>
    </row>
    <row r="57" spans="1:56" x14ac:dyDescent="0.2">
      <c r="A57" s="86" t="s">
        <v>15</v>
      </c>
      <c r="B57" s="79">
        <v>4518</v>
      </c>
      <c r="C57" s="79">
        <v>4819</v>
      </c>
      <c r="D57" s="79">
        <v>3792</v>
      </c>
      <c r="E57" s="79">
        <v>7597</v>
      </c>
      <c r="F57" s="79">
        <v>8292</v>
      </c>
      <c r="G57" s="79">
        <v>8680</v>
      </c>
      <c r="H57" s="79">
        <v>13348</v>
      </c>
      <c r="I57" s="79">
        <v>11497</v>
      </c>
      <c r="J57" s="79">
        <v>12651</v>
      </c>
      <c r="K57" s="79">
        <v>28323</v>
      </c>
      <c r="L57" s="79">
        <v>38145</v>
      </c>
      <c r="M57" s="79">
        <v>45609</v>
      </c>
      <c r="N57" s="79">
        <v>31094</v>
      </c>
      <c r="O57" s="79">
        <v>19839</v>
      </c>
      <c r="P57" s="79">
        <v>15512</v>
      </c>
      <c r="Q57" s="80">
        <v>13223</v>
      </c>
      <c r="R57" s="42"/>
      <c r="S57" s="42"/>
      <c r="T57" s="42"/>
      <c r="U57" s="42"/>
      <c r="V57" s="42"/>
      <c r="W57" s="42"/>
      <c r="X57" s="42"/>
      <c r="Y57" s="42"/>
      <c r="Z57" s="42"/>
      <c r="AA57" s="42"/>
      <c r="AB57" s="42"/>
      <c r="AC57" s="42"/>
      <c r="AD57" s="42"/>
      <c r="AE57" s="42"/>
      <c r="AF57" s="42"/>
      <c r="AG57" s="42"/>
      <c r="AM57" s="45"/>
      <c r="AN57" s="45"/>
      <c r="AO57" s="45"/>
      <c r="AP57" s="45"/>
      <c r="AQ57" s="45"/>
      <c r="AR57" s="45"/>
      <c r="AS57" s="45"/>
      <c r="AT57" s="45"/>
      <c r="AU57" s="45"/>
      <c r="AV57" s="45"/>
      <c r="AW57" s="45"/>
      <c r="AX57" s="45"/>
      <c r="AY57" s="45"/>
      <c r="AZ57" s="45"/>
      <c r="BA57" s="45"/>
      <c r="BB57" s="45"/>
      <c r="BC57" s="45"/>
      <c r="BD57" s="45"/>
    </row>
    <row r="58" spans="1:56" s="45" customFormat="1" x14ac:dyDescent="0.2">
      <c r="A58" s="82" t="s">
        <v>16</v>
      </c>
      <c r="B58" s="79">
        <v>35387</v>
      </c>
      <c r="C58" s="79">
        <v>35127</v>
      </c>
      <c r="D58" s="79">
        <v>36063</v>
      </c>
      <c r="E58" s="79">
        <v>34113</v>
      </c>
      <c r="F58" s="79">
        <v>31624</v>
      </c>
      <c r="G58" s="79">
        <v>31460</v>
      </c>
      <c r="H58" s="79">
        <v>38121</v>
      </c>
      <c r="I58" s="79">
        <v>34752</v>
      </c>
      <c r="J58" s="79">
        <v>30792</v>
      </c>
      <c r="K58" s="79">
        <v>54712</v>
      </c>
      <c r="L58" s="79">
        <v>73721</v>
      </c>
      <c r="M58" s="79">
        <v>92113</v>
      </c>
      <c r="N58" s="79">
        <v>62561</v>
      </c>
      <c r="O58" s="79">
        <v>39573</v>
      </c>
      <c r="P58" s="79">
        <v>38933</v>
      </c>
      <c r="Q58" s="80">
        <v>38736</v>
      </c>
      <c r="R58" s="42"/>
      <c r="S58" s="42"/>
      <c r="T58" s="42"/>
      <c r="U58" s="42"/>
      <c r="V58" s="42"/>
      <c r="W58" s="42"/>
      <c r="X58" s="42"/>
      <c r="Y58" s="42"/>
      <c r="Z58" s="42"/>
      <c r="AA58" s="42"/>
      <c r="AB58" s="42"/>
      <c r="AC58" s="42"/>
      <c r="AD58" s="42"/>
      <c r="AE58" s="42"/>
      <c r="AF58" s="42"/>
      <c r="AG58" s="42"/>
    </row>
    <row r="59" spans="1:56" x14ac:dyDescent="0.2">
      <c r="A59" s="86" t="s">
        <v>458</v>
      </c>
      <c r="B59" s="79">
        <v>206136</v>
      </c>
      <c r="C59" s="79">
        <v>180510</v>
      </c>
      <c r="D59" s="79">
        <v>189766</v>
      </c>
      <c r="E59" s="79">
        <v>195008</v>
      </c>
      <c r="F59" s="79">
        <v>193246</v>
      </c>
      <c r="G59" s="79">
        <v>182931</v>
      </c>
      <c r="H59" s="79">
        <v>180967</v>
      </c>
      <c r="I59" s="79">
        <v>150619</v>
      </c>
      <c r="J59" s="79">
        <v>162788</v>
      </c>
      <c r="K59" s="79">
        <v>262545</v>
      </c>
      <c r="L59" s="79">
        <v>331178</v>
      </c>
      <c r="M59" s="79">
        <v>383896</v>
      </c>
      <c r="N59" s="79">
        <v>218980</v>
      </c>
      <c r="O59" s="79">
        <v>133239</v>
      </c>
      <c r="P59" s="79">
        <v>139501</v>
      </c>
      <c r="Q59" s="80">
        <v>171029</v>
      </c>
      <c r="R59" s="42"/>
      <c r="S59" s="42"/>
      <c r="T59" s="42"/>
      <c r="U59" s="42"/>
      <c r="V59" s="42"/>
      <c r="W59" s="42"/>
      <c r="X59" s="42"/>
      <c r="Y59" s="42"/>
      <c r="Z59" s="42"/>
      <c r="AA59" s="42"/>
      <c r="AB59" s="42"/>
      <c r="AC59" s="42"/>
      <c r="AD59" s="42"/>
      <c r="AE59" s="42"/>
      <c r="AF59" s="42"/>
      <c r="AG59" s="42"/>
      <c r="AM59" s="45"/>
      <c r="AN59" s="45"/>
      <c r="AO59" s="45"/>
      <c r="AP59" s="45"/>
      <c r="AQ59" s="45"/>
      <c r="AR59" s="45"/>
      <c r="AS59" s="45"/>
      <c r="AT59" s="45"/>
      <c r="AU59" s="45"/>
      <c r="AV59" s="45"/>
      <c r="AW59" s="45"/>
      <c r="AX59" s="45"/>
      <c r="AY59" s="45"/>
      <c r="AZ59" s="45"/>
      <c r="BA59" s="45"/>
      <c r="BB59" s="45"/>
      <c r="BC59" s="45"/>
      <c r="BD59" s="45"/>
    </row>
    <row r="60" spans="1:56" x14ac:dyDescent="0.2">
      <c r="A60" s="86" t="s">
        <v>459</v>
      </c>
      <c r="B60" s="79">
        <v>151271</v>
      </c>
      <c r="C60" s="79">
        <v>123496</v>
      </c>
      <c r="D60" s="79">
        <v>158052</v>
      </c>
      <c r="E60" s="79">
        <v>174200</v>
      </c>
      <c r="F60" s="79">
        <v>191408</v>
      </c>
      <c r="G60" s="79">
        <v>195494</v>
      </c>
      <c r="H60" s="79">
        <v>212284</v>
      </c>
      <c r="I60" s="79">
        <v>208522</v>
      </c>
      <c r="J60" s="79">
        <v>215537</v>
      </c>
      <c r="K60" s="79">
        <v>407006</v>
      </c>
      <c r="L60" s="79">
        <v>565437</v>
      </c>
      <c r="M60" s="79">
        <v>831386</v>
      </c>
      <c r="N60" s="79">
        <v>632748</v>
      </c>
      <c r="O60" s="79">
        <v>456944</v>
      </c>
      <c r="P60" s="79">
        <v>489445</v>
      </c>
      <c r="Q60" s="80">
        <v>603147</v>
      </c>
      <c r="R60" s="42"/>
      <c r="S60" s="42"/>
      <c r="T60" s="42"/>
      <c r="U60" s="42"/>
      <c r="V60" s="42"/>
      <c r="W60" s="42"/>
      <c r="X60" s="42"/>
      <c r="Y60" s="42"/>
      <c r="Z60" s="42"/>
      <c r="AA60" s="42"/>
      <c r="AB60" s="42"/>
      <c r="AC60" s="42"/>
      <c r="AD60" s="42"/>
      <c r="AE60" s="42"/>
      <c r="AF60" s="42"/>
      <c r="AG60" s="42"/>
      <c r="AM60" s="45"/>
      <c r="AN60" s="45"/>
      <c r="AO60" s="45"/>
      <c r="AP60" s="45"/>
      <c r="AQ60" s="45"/>
      <c r="AR60" s="45"/>
      <c r="AS60" s="45"/>
      <c r="AT60" s="45"/>
      <c r="AU60" s="45"/>
      <c r="AV60" s="45"/>
      <c r="AW60" s="45"/>
      <c r="AX60" s="45"/>
      <c r="AY60" s="45"/>
      <c r="AZ60" s="45"/>
      <c r="BA60" s="45"/>
      <c r="BB60" s="45"/>
      <c r="BC60" s="45"/>
      <c r="BD60" s="45"/>
    </row>
    <row r="61" spans="1:56" x14ac:dyDescent="0.2">
      <c r="A61" s="86" t="s">
        <v>460</v>
      </c>
      <c r="B61" s="79">
        <v>42589</v>
      </c>
      <c r="C61" s="79">
        <v>50022</v>
      </c>
      <c r="D61" s="79">
        <v>52299</v>
      </c>
      <c r="E61" s="79">
        <v>59654</v>
      </c>
      <c r="F61" s="79">
        <v>65096</v>
      </c>
      <c r="G61" s="79">
        <v>59353</v>
      </c>
      <c r="H61" s="79">
        <v>62787</v>
      </c>
      <c r="I61" s="79">
        <v>58191</v>
      </c>
      <c r="J61" s="79">
        <v>51165</v>
      </c>
      <c r="K61" s="79">
        <v>105963</v>
      </c>
      <c r="L61" s="79">
        <v>113884</v>
      </c>
      <c r="M61" s="79">
        <v>146259</v>
      </c>
      <c r="N61" s="79">
        <v>99470</v>
      </c>
      <c r="O61" s="79">
        <v>59476</v>
      </c>
      <c r="P61" s="79">
        <v>60129</v>
      </c>
      <c r="Q61" s="80">
        <v>62343</v>
      </c>
      <c r="R61" s="42"/>
      <c r="S61" s="42"/>
      <c r="T61" s="42"/>
      <c r="U61" s="42"/>
      <c r="V61" s="42"/>
      <c r="W61" s="42"/>
      <c r="X61" s="42"/>
      <c r="Y61" s="42"/>
      <c r="Z61" s="42"/>
      <c r="AA61" s="42"/>
      <c r="AB61" s="42"/>
      <c r="AC61" s="42"/>
      <c r="AD61" s="42"/>
      <c r="AE61" s="42"/>
      <c r="AF61" s="42"/>
      <c r="AG61" s="42"/>
      <c r="AM61" s="45"/>
      <c r="AN61" s="45"/>
      <c r="AO61" s="45"/>
      <c r="AP61" s="45"/>
      <c r="AQ61" s="45"/>
      <c r="AR61" s="45"/>
      <c r="AS61" s="45"/>
      <c r="AT61" s="45"/>
      <c r="AU61" s="45"/>
      <c r="AV61" s="45"/>
      <c r="AW61" s="45"/>
      <c r="AX61" s="45"/>
      <c r="AY61" s="45"/>
      <c r="AZ61" s="45"/>
      <c r="BA61" s="45"/>
      <c r="BB61" s="45"/>
      <c r="BC61" s="45"/>
      <c r="BD61" s="45"/>
    </row>
    <row r="62" spans="1:56" ht="15" thickBot="1" x14ac:dyDescent="0.25">
      <c r="A62" s="75" t="s">
        <v>19</v>
      </c>
      <c r="B62" s="89">
        <v>2711527</v>
      </c>
      <c r="C62" s="89">
        <v>2875980</v>
      </c>
      <c r="D62" s="89">
        <v>3870894</v>
      </c>
      <c r="E62" s="89">
        <v>4604369</v>
      </c>
      <c r="F62" s="89">
        <v>5391596</v>
      </c>
      <c r="G62" s="89">
        <v>5534678</v>
      </c>
      <c r="H62" s="89">
        <v>6184643</v>
      </c>
      <c r="I62" s="89">
        <v>5915113</v>
      </c>
      <c r="J62" s="89">
        <v>6328516</v>
      </c>
      <c r="K62" s="89">
        <v>12018578</v>
      </c>
      <c r="L62" s="89">
        <v>16660354</v>
      </c>
      <c r="M62" s="89">
        <v>22462502</v>
      </c>
      <c r="N62" s="89">
        <v>14878281</v>
      </c>
      <c r="O62" s="89">
        <v>9245966</v>
      </c>
      <c r="P62" s="89">
        <v>8834554</v>
      </c>
      <c r="Q62" s="90">
        <v>8162725</v>
      </c>
      <c r="R62" s="84">
        <f>SUM(B62:Q62)</f>
        <v>135680276</v>
      </c>
      <c r="S62" s="42"/>
      <c r="T62" s="42"/>
      <c r="U62" s="42"/>
      <c r="V62" s="42"/>
      <c r="W62" s="42"/>
      <c r="X62" s="42"/>
      <c r="Y62" s="42"/>
      <c r="Z62" s="42"/>
      <c r="AA62" s="42"/>
      <c r="AB62" s="42"/>
      <c r="AC62" s="42"/>
      <c r="AD62" s="42"/>
      <c r="AE62" s="42"/>
      <c r="AF62" s="42"/>
      <c r="AG62" s="42"/>
      <c r="AM62" s="45"/>
      <c r="AN62" s="45"/>
      <c r="AO62" s="45"/>
      <c r="AP62" s="45"/>
      <c r="AQ62" s="45"/>
      <c r="AR62" s="45"/>
      <c r="AS62" s="45"/>
      <c r="AT62" s="45"/>
      <c r="AU62" s="45"/>
      <c r="AV62" s="45"/>
      <c r="AW62" s="45"/>
      <c r="AX62" s="45"/>
      <c r="AY62" s="45"/>
      <c r="AZ62" s="45"/>
      <c r="BA62" s="45"/>
      <c r="BB62" s="45"/>
      <c r="BC62" s="45"/>
      <c r="BD62" s="45"/>
    </row>
    <row r="63" spans="1:56" x14ac:dyDescent="0.2">
      <c r="A63" s="16" t="s">
        <v>494</v>
      </c>
      <c r="B63" s="55">
        <f>+B55/B62</f>
        <v>8.3343075691298674E-2</v>
      </c>
      <c r="C63" s="55">
        <f t="shared" ref="C63:Q63" si="2">+C55/C62</f>
        <v>7.7738370920521008E-2</v>
      </c>
      <c r="D63" s="55">
        <f t="shared" si="2"/>
        <v>7.0131344335442922E-2</v>
      </c>
      <c r="E63" s="55">
        <f t="shared" si="2"/>
        <v>6.2650712833832389E-2</v>
      </c>
      <c r="F63" s="55">
        <f t="shared" si="2"/>
        <v>5.6775210902300546E-2</v>
      </c>
      <c r="G63" s="55">
        <f t="shared" si="2"/>
        <v>5.1793256988030743E-2</v>
      </c>
      <c r="H63" s="55">
        <f t="shared" si="2"/>
        <v>5.0314141010241009E-2</v>
      </c>
      <c r="I63" s="55">
        <f t="shared" si="2"/>
        <v>4.8053857973634657E-2</v>
      </c>
      <c r="J63" s="55">
        <f t="shared" si="2"/>
        <v>4.367311388641508E-2</v>
      </c>
      <c r="K63" s="55">
        <f t="shared" si="2"/>
        <v>4.3233650436848688E-2</v>
      </c>
      <c r="L63" s="55">
        <f t="shared" si="2"/>
        <v>3.9452282946688885E-2</v>
      </c>
      <c r="M63" s="55">
        <f t="shared" si="2"/>
        <v>3.9179651492073322E-2</v>
      </c>
      <c r="N63" s="55">
        <f t="shared" si="2"/>
        <v>4.2307172448214948E-2</v>
      </c>
      <c r="O63" s="55">
        <f t="shared" si="2"/>
        <v>4.6743952984469116E-2</v>
      </c>
      <c r="P63" s="55">
        <f t="shared" si="2"/>
        <v>5.6289881752944179E-2</v>
      </c>
      <c r="Q63" s="55">
        <f t="shared" si="2"/>
        <v>6.8743587466195424E-2</v>
      </c>
      <c r="R63" s="42"/>
      <c r="S63" s="42"/>
      <c r="T63" s="42"/>
      <c r="U63" s="42"/>
      <c r="V63" s="42"/>
      <c r="W63" s="42"/>
      <c r="X63" s="42"/>
      <c r="Y63" s="42"/>
      <c r="Z63" s="42"/>
      <c r="AA63" s="42"/>
      <c r="AB63" s="42"/>
      <c r="AC63" s="42"/>
      <c r="AD63" s="42"/>
      <c r="AE63" s="42"/>
      <c r="AF63" s="42"/>
      <c r="AG63" s="42"/>
      <c r="AM63" s="45"/>
      <c r="AN63" s="45"/>
      <c r="AO63" s="45"/>
      <c r="AP63" s="45"/>
      <c r="AQ63" s="45"/>
      <c r="AR63" s="45"/>
      <c r="AS63" s="45"/>
      <c r="AT63" s="45"/>
      <c r="AU63" s="45"/>
      <c r="AV63" s="45"/>
      <c r="AW63" s="45"/>
      <c r="AX63" s="45"/>
      <c r="AY63" s="45"/>
      <c r="AZ63" s="45"/>
      <c r="BA63" s="45"/>
      <c r="BB63" s="45"/>
      <c r="BC63" s="45"/>
      <c r="BD63" s="45"/>
    </row>
    <row r="64" spans="1:56" x14ac:dyDescent="0.2">
      <c r="A64" s="82" t="s">
        <v>512</v>
      </c>
      <c r="B64" s="55">
        <f>+B40/B$62</f>
        <v>6.3755219844759056E-2</v>
      </c>
      <c r="C64" s="55">
        <f t="shared" ref="C64:Q64" si="3">+C40/C$62</f>
        <v>5.8947211037628913E-2</v>
      </c>
      <c r="D64" s="55">
        <f t="shared" si="3"/>
        <v>5.2204736166890649E-2</v>
      </c>
      <c r="E64" s="55">
        <f t="shared" si="3"/>
        <v>4.4916035183105441E-2</v>
      </c>
      <c r="F64" s="55">
        <f t="shared" si="3"/>
        <v>3.9718851338267927E-2</v>
      </c>
      <c r="G64" s="55">
        <f t="shared" si="3"/>
        <v>3.5105745989197565E-2</v>
      </c>
      <c r="H64" s="55">
        <f t="shared" si="3"/>
        <v>3.2451832708856439E-2</v>
      </c>
      <c r="I64" s="55">
        <f t="shared" si="3"/>
        <v>2.9744486707185474E-2</v>
      </c>
      <c r="J64" s="55">
        <f t="shared" si="3"/>
        <v>2.6397815854459404E-2</v>
      </c>
      <c r="K64" s="55">
        <f t="shared" si="3"/>
        <v>2.4832721475036398E-2</v>
      </c>
      <c r="L64" s="55">
        <f t="shared" si="3"/>
        <v>2.0978965993159571E-2</v>
      </c>
      <c r="M64" s="55">
        <f t="shared" si="3"/>
        <v>1.94057189176878E-2</v>
      </c>
      <c r="N64" s="55">
        <f t="shared" si="3"/>
        <v>1.8153105187353299E-2</v>
      </c>
      <c r="O64" s="55">
        <f t="shared" si="3"/>
        <v>1.675682129914819E-2</v>
      </c>
      <c r="P64" s="55">
        <f t="shared" si="3"/>
        <v>1.9292201960619631E-2</v>
      </c>
      <c r="Q64" s="55">
        <f t="shared" si="3"/>
        <v>1.6665268032427898E-2</v>
      </c>
      <c r="R64" s="42"/>
      <c r="S64" s="42"/>
      <c r="T64" s="42"/>
      <c r="U64" s="42"/>
      <c r="V64" s="42"/>
      <c r="W64" s="42"/>
      <c r="X64" s="42"/>
      <c r="Y64" s="42"/>
      <c r="Z64" s="42"/>
      <c r="AA64" s="42"/>
      <c r="AB64" s="42"/>
      <c r="AC64" s="42"/>
      <c r="AD64" s="42"/>
      <c r="AE64" s="42"/>
      <c r="AF64" s="42"/>
      <c r="AG64" s="42"/>
      <c r="AM64" s="45"/>
      <c r="AN64" s="45"/>
      <c r="AO64" s="45"/>
      <c r="AP64" s="45"/>
      <c r="AQ64" s="45"/>
      <c r="AR64" s="45"/>
      <c r="AS64" s="45"/>
      <c r="AT64" s="45"/>
      <c r="AU64" s="45"/>
      <c r="AV64" s="45"/>
      <c r="AW64" s="45"/>
      <c r="AX64" s="45"/>
      <c r="AY64" s="45"/>
      <c r="AZ64" s="45"/>
      <c r="BA64" s="45"/>
      <c r="BB64" s="45"/>
      <c r="BC64" s="45"/>
      <c r="BD64" s="45"/>
    </row>
    <row r="65" spans="1:56" x14ac:dyDescent="0.2">
      <c r="A65" s="82" t="s">
        <v>513</v>
      </c>
      <c r="B65" s="55">
        <f>+B41/B$62</f>
        <v>1.0289405194932597E-3</v>
      </c>
      <c r="C65" s="55">
        <f t="shared" ref="C65:Q65" si="4">+C41/C$62</f>
        <v>8.477110411059882E-4</v>
      </c>
      <c r="D65" s="55">
        <f t="shared" si="4"/>
        <v>7.0939684734327524E-4</v>
      </c>
      <c r="E65" s="55">
        <f t="shared" si="4"/>
        <v>9.1890984410676038E-4</v>
      </c>
      <c r="F65" s="55">
        <f t="shared" si="4"/>
        <v>7.0090563165341028E-4</v>
      </c>
      <c r="G65" s="55">
        <f t="shared" si="4"/>
        <v>6.7664279656377477E-4</v>
      </c>
      <c r="H65" s="55">
        <f t="shared" si="4"/>
        <v>7.9309347362491254E-4</v>
      </c>
      <c r="I65" s="55">
        <f t="shared" si="4"/>
        <v>6.0353876586973062E-4</v>
      </c>
      <c r="J65" s="55">
        <f t="shared" si="4"/>
        <v>6.9558171299559011E-4</v>
      </c>
      <c r="K65" s="55">
        <f t="shared" si="4"/>
        <v>7.8079120508266447E-4</v>
      </c>
      <c r="L65" s="55">
        <f t="shared" si="4"/>
        <v>4.6871753145221286E-4</v>
      </c>
      <c r="M65" s="55">
        <f t="shared" si="4"/>
        <v>4.4353919256189716E-4</v>
      </c>
      <c r="N65" s="55">
        <f t="shared" si="4"/>
        <v>4.3943248551361544E-4</v>
      </c>
      <c r="O65" s="55">
        <f t="shared" si="4"/>
        <v>7.1836733987557389E-4</v>
      </c>
      <c r="P65" s="55">
        <f t="shared" si="4"/>
        <v>8.6354104576190263E-4</v>
      </c>
      <c r="Q65" s="55">
        <f t="shared" si="4"/>
        <v>7.4852454296818775E-4</v>
      </c>
      <c r="R65" s="42"/>
      <c r="S65" s="42"/>
      <c r="T65" s="42"/>
      <c r="U65" s="42"/>
      <c r="V65" s="42"/>
      <c r="W65" s="42"/>
      <c r="X65" s="42"/>
      <c r="Y65" s="42"/>
      <c r="Z65" s="42"/>
      <c r="AA65" s="42"/>
      <c r="AB65" s="42"/>
      <c r="AC65" s="42"/>
      <c r="AD65" s="42"/>
      <c r="AE65" s="42"/>
      <c r="AF65" s="42"/>
      <c r="AG65" s="42"/>
      <c r="AM65" s="45"/>
      <c r="AN65" s="45"/>
      <c r="AO65" s="45"/>
      <c r="AP65" s="45"/>
      <c r="AQ65" s="45"/>
      <c r="AR65" s="45"/>
      <c r="AS65" s="45"/>
      <c r="AT65" s="45"/>
      <c r="AU65" s="45"/>
      <c r="AV65" s="45"/>
      <c r="AW65" s="45"/>
      <c r="AX65" s="45"/>
      <c r="AY65" s="45"/>
      <c r="AZ65" s="45"/>
      <c r="BA65" s="45"/>
      <c r="BB65" s="45"/>
      <c r="BC65" s="45"/>
      <c r="BD65" s="45"/>
    </row>
    <row r="66" spans="1:56" x14ac:dyDescent="0.2">
      <c r="A66" s="82" t="s">
        <v>34</v>
      </c>
      <c r="B66" s="55">
        <f>+B42/B$62</f>
        <v>1.6629744051967765E-2</v>
      </c>
      <c r="C66" s="55">
        <f t="shared" ref="C66:Q66" si="5">+C42/C$62</f>
        <v>1.6395802474287027E-2</v>
      </c>
      <c r="D66" s="55">
        <f t="shared" si="5"/>
        <v>1.579505922921165E-2</v>
      </c>
      <c r="E66" s="55">
        <f t="shared" si="5"/>
        <v>1.4429338743267536E-2</v>
      </c>
      <c r="F66" s="55">
        <f t="shared" si="5"/>
        <v>1.4494409447592142E-2</v>
      </c>
      <c r="G66" s="55">
        <f t="shared" si="5"/>
        <v>1.3726905160517016E-2</v>
      </c>
      <c r="H66" s="55">
        <f t="shared" si="5"/>
        <v>1.4536651509230201E-2</v>
      </c>
      <c r="I66" s="55">
        <f t="shared" si="5"/>
        <v>1.4989062761776487E-2</v>
      </c>
      <c r="J66" s="55">
        <f t="shared" si="5"/>
        <v>1.4027459202125744E-2</v>
      </c>
      <c r="K66" s="55">
        <f t="shared" si="5"/>
        <v>1.4616454625497292E-2</v>
      </c>
      <c r="L66" s="55">
        <f t="shared" si="5"/>
        <v>1.4495430289176329E-2</v>
      </c>
      <c r="M66" s="55">
        <f t="shared" si="5"/>
        <v>1.4774133353443885E-2</v>
      </c>
      <c r="N66" s="55">
        <f t="shared" si="5"/>
        <v>1.7212405115886707E-2</v>
      </c>
      <c r="O66" s="55">
        <f t="shared" si="5"/>
        <v>1.992144466029834E-2</v>
      </c>
      <c r="P66" s="55">
        <f t="shared" si="5"/>
        <v>2.3389069782130484E-2</v>
      </c>
      <c r="Q66" s="55">
        <f t="shared" si="5"/>
        <v>3.117071811190503E-2</v>
      </c>
      <c r="R66" s="42"/>
      <c r="S66" s="42"/>
      <c r="T66" s="42"/>
      <c r="U66" s="42"/>
      <c r="V66" s="42"/>
      <c r="W66" s="42"/>
      <c r="X66" s="42"/>
      <c r="Y66" s="42"/>
      <c r="Z66" s="42"/>
      <c r="AA66" s="42"/>
      <c r="AB66" s="42"/>
      <c r="AC66" s="42"/>
      <c r="AD66" s="42"/>
      <c r="AE66" s="42"/>
      <c r="AF66" s="42"/>
      <c r="AG66" s="42"/>
      <c r="AM66" s="45"/>
      <c r="AN66" s="45"/>
      <c r="AO66" s="45"/>
      <c r="AP66" s="45"/>
      <c r="AQ66" s="45"/>
      <c r="AR66" s="45"/>
      <c r="AS66" s="45"/>
      <c r="AT66" s="45"/>
      <c r="AU66" s="45"/>
      <c r="AV66" s="45"/>
      <c r="AW66" s="45"/>
      <c r="AX66" s="45"/>
      <c r="AY66" s="45"/>
      <c r="AZ66" s="45"/>
      <c r="BA66" s="45"/>
      <c r="BB66" s="45"/>
      <c r="BC66" s="45"/>
      <c r="BD66" s="45"/>
    </row>
    <row r="67" spans="1:56" x14ac:dyDescent="0.2">
      <c r="A67" s="82" t="s">
        <v>12</v>
      </c>
      <c r="B67" s="55">
        <f t="shared" ref="B67:Q68" si="6">+B43/B$62</f>
        <v>1.789397634616952E-3</v>
      </c>
      <c r="C67" s="55">
        <f t="shared" si="6"/>
        <v>1.4847112984095856E-3</v>
      </c>
      <c r="D67" s="55">
        <f t="shared" si="6"/>
        <v>1.3684177350245189E-3</v>
      </c>
      <c r="E67" s="55">
        <f t="shared" si="6"/>
        <v>2.2294042897083185E-3</v>
      </c>
      <c r="F67" s="55">
        <f t="shared" si="6"/>
        <v>1.785185685277606E-3</v>
      </c>
      <c r="G67" s="55">
        <f t="shared" si="6"/>
        <v>2.101296588527824E-3</v>
      </c>
      <c r="H67" s="55">
        <f t="shared" si="6"/>
        <v>2.261892885329032E-3</v>
      </c>
      <c r="I67" s="55">
        <f t="shared" si="6"/>
        <v>2.4853286826473139E-3</v>
      </c>
      <c r="J67" s="55">
        <f t="shared" si="6"/>
        <v>2.3917139500002843E-3</v>
      </c>
      <c r="K67" s="55">
        <f t="shared" si="6"/>
        <v>2.8539149972650673E-3</v>
      </c>
      <c r="L67" s="55">
        <f t="shared" si="6"/>
        <v>3.342846136402624E-3</v>
      </c>
      <c r="M67" s="55">
        <f t="shared" si="6"/>
        <v>4.3402110771097535E-3</v>
      </c>
      <c r="N67" s="55">
        <f t="shared" si="6"/>
        <v>6.1661693309865567E-3</v>
      </c>
      <c r="O67" s="55">
        <f t="shared" si="6"/>
        <v>9.0547596649176512E-3</v>
      </c>
      <c r="P67" s="55">
        <f t="shared" si="6"/>
        <v>1.2104402780264855E-2</v>
      </c>
      <c r="Q67" s="55">
        <f t="shared" si="6"/>
        <v>1.8940978656024794E-2</v>
      </c>
      <c r="R67" s="42"/>
      <c r="S67" s="42"/>
      <c r="T67" s="42"/>
      <c r="U67" s="42"/>
      <c r="V67" s="42"/>
      <c r="W67" s="42"/>
      <c r="X67" s="42"/>
      <c r="Y67" s="42"/>
      <c r="Z67" s="42"/>
      <c r="AA67" s="42"/>
      <c r="AB67" s="42"/>
      <c r="AC67" s="42"/>
      <c r="AD67" s="42"/>
      <c r="AE67" s="42"/>
      <c r="AF67" s="42"/>
      <c r="AG67" s="42"/>
      <c r="AM67" s="45"/>
      <c r="AN67" s="45"/>
      <c r="AO67" s="45"/>
      <c r="AP67" s="45"/>
      <c r="AQ67" s="45"/>
      <c r="AR67" s="45"/>
      <c r="AS67" s="45"/>
      <c r="AT67" s="45"/>
      <c r="AU67" s="45"/>
      <c r="AV67" s="45"/>
      <c r="AW67" s="45"/>
      <c r="AX67" s="45"/>
      <c r="AY67" s="45"/>
      <c r="AZ67" s="45"/>
      <c r="BA67" s="45"/>
      <c r="BB67" s="45"/>
      <c r="BC67" s="45"/>
      <c r="BD67" s="45"/>
    </row>
    <row r="68" spans="1:56" x14ac:dyDescent="0.2">
      <c r="A68" s="82" t="s">
        <v>13</v>
      </c>
      <c r="B68" s="55">
        <f t="shared" si="6"/>
        <v>1.397736404616292E-4</v>
      </c>
      <c r="C68" s="55">
        <f t="shared" si="6"/>
        <v>6.2935069089492976E-5</v>
      </c>
      <c r="D68" s="55">
        <f t="shared" si="6"/>
        <v>5.3734356972833669E-5</v>
      </c>
      <c r="E68" s="55">
        <f t="shared" si="6"/>
        <v>1.5702477364433649E-4</v>
      </c>
      <c r="F68" s="55">
        <f t="shared" si="6"/>
        <v>7.5858799509458791E-5</v>
      </c>
      <c r="G68" s="55">
        <f t="shared" si="6"/>
        <v>1.8266645322455977E-4</v>
      </c>
      <c r="H68" s="55">
        <f t="shared" si="6"/>
        <v>2.7067043320042885E-4</v>
      </c>
      <c r="I68" s="55">
        <f t="shared" si="6"/>
        <v>2.3144105615564742E-4</v>
      </c>
      <c r="J68" s="55">
        <f t="shared" si="6"/>
        <v>1.6054316683405715E-4</v>
      </c>
      <c r="K68" s="55">
        <f t="shared" si="6"/>
        <v>1.49768133967263E-4</v>
      </c>
      <c r="L68" s="55">
        <f t="shared" si="6"/>
        <v>1.6632299649815363E-4</v>
      </c>
      <c r="M68" s="55">
        <f t="shared" si="6"/>
        <v>2.1604895126998766E-4</v>
      </c>
      <c r="N68" s="55">
        <f t="shared" si="6"/>
        <v>3.3606032847477473E-4</v>
      </c>
      <c r="O68" s="55">
        <f t="shared" si="6"/>
        <v>2.925600202293627E-4</v>
      </c>
      <c r="P68" s="55">
        <f t="shared" si="6"/>
        <v>6.4066618416730491E-4</v>
      </c>
      <c r="Q68" s="55">
        <f t="shared" si="6"/>
        <v>1.2180981228695075E-3</v>
      </c>
      <c r="R68" s="42"/>
      <c r="S68" s="42"/>
      <c r="T68" s="42"/>
      <c r="U68" s="42"/>
      <c r="V68" s="42"/>
      <c r="W68" s="42"/>
      <c r="X68" s="42"/>
      <c r="Y68" s="42"/>
      <c r="Z68" s="42"/>
      <c r="AA68" s="42"/>
      <c r="AB68" s="42"/>
      <c r="AC68" s="42"/>
      <c r="AD68" s="42"/>
      <c r="AE68" s="42"/>
      <c r="AF68" s="42"/>
      <c r="AG68" s="42"/>
      <c r="AM68" s="45"/>
      <c r="AN68" s="45"/>
      <c r="AO68" s="45"/>
      <c r="AP68" s="45"/>
      <c r="AQ68" s="45"/>
      <c r="AR68" s="45"/>
      <c r="AS68" s="45"/>
      <c r="AT68" s="45"/>
      <c r="AU68" s="45"/>
      <c r="AV68" s="45"/>
      <c r="AW68" s="45"/>
      <c r="AX68" s="45"/>
      <c r="AY68" s="45"/>
      <c r="AZ68" s="45"/>
      <c r="BA68" s="45"/>
      <c r="BB68" s="45"/>
      <c r="BC68" s="45"/>
      <c r="BD68" s="45"/>
    </row>
    <row r="69" spans="1:56" x14ac:dyDescent="0.2">
      <c r="A69" s="16" t="s">
        <v>511</v>
      </c>
      <c r="B69" s="55">
        <f>+B55/B$62</f>
        <v>8.3343075691298674E-2</v>
      </c>
      <c r="C69" s="55">
        <f t="shared" ref="C69:Q69" si="7">+C55/C$62</f>
        <v>7.7738370920521008E-2</v>
      </c>
      <c r="D69" s="55">
        <f t="shared" si="7"/>
        <v>7.0131344335442922E-2</v>
      </c>
      <c r="E69" s="55">
        <f t="shared" si="7"/>
        <v>6.2650712833832389E-2</v>
      </c>
      <c r="F69" s="55">
        <f t="shared" si="7"/>
        <v>5.6775210902300546E-2</v>
      </c>
      <c r="G69" s="55">
        <f t="shared" si="7"/>
        <v>5.1793256988030743E-2</v>
      </c>
      <c r="H69" s="55">
        <f t="shared" si="7"/>
        <v>5.0314141010241009E-2</v>
      </c>
      <c r="I69" s="55">
        <f t="shared" si="7"/>
        <v>4.8053857973634657E-2</v>
      </c>
      <c r="J69" s="55">
        <f t="shared" si="7"/>
        <v>4.367311388641508E-2</v>
      </c>
      <c r="K69" s="55">
        <f t="shared" si="7"/>
        <v>4.3233650436848688E-2</v>
      </c>
      <c r="L69" s="55">
        <f t="shared" si="7"/>
        <v>3.9452282946688885E-2</v>
      </c>
      <c r="M69" s="55">
        <f t="shared" si="7"/>
        <v>3.9179651492073322E-2</v>
      </c>
      <c r="N69" s="55">
        <f t="shared" si="7"/>
        <v>4.2307172448214948E-2</v>
      </c>
      <c r="O69" s="55">
        <f t="shared" si="7"/>
        <v>4.6743952984469116E-2</v>
      </c>
      <c r="P69" s="55">
        <f t="shared" si="7"/>
        <v>5.6289881752944179E-2</v>
      </c>
      <c r="Q69" s="55">
        <f t="shared" si="7"/>
        <v>6.8743587466195424E-2</v>
      </c>
      <c r="R69" s="42"/>
      <c r="S69" s="42"/>
      <c r="T69" s="42"/>
      <c r="U69" s="42"/>
      <c r="V69" s="42"/>
      <c r="W69" s="42"/>
      <c r="X69" s="42"/>
      <c r="Y69" s="42"/>
      <c r="Z69" s="42"/>
      <c r="AA69" s="42"/>
      <c r="AB69" s="42"/>
      <c r="AC69" s="42"/>
      <c r="AD69" s="42"/>
      <c r="AE69" s="42"/>
      <c r="AF69" s="42"/>
      <c r="AG69" s="42"/>
      <c r="AM69" s="45"/>
      <c r="AN69" s="45"/>
      <c r="AO69" s="45"/>
      <c r="AP69" s="45"/>
      <c r="AQ69" s="45"/>
      <c r="AR69" s="45"/>
      <c r="AS69" s="45"/>
      <c r="AT69" s="45"/>
      <c r="AU69" s="45"/>
      <c r="AV69" s="45"/>
      <c r="AW69" s="45"/>
      <c r="AX69" s="45"/>
      <c r="AY69" s="45"/>
      <c r="AZ69" s="45"/>
      <c r="BA69" s="45"/>
      <c r="BB69" s="45"/>
      <c r="BC69" s="45"/>
      <c r="BD69" s="45"/>
    </row>
    <row r="70" spans="1:56" x14ac:dyDescent="0.2">
      <c r="A70" s="16" t="s">
        <v>495</v>
      </c>
      <c r="B70" s="55"/>
      <c r="C70" s="55"/>
      <c r="D70" s="55"/>
      <c r="E70" s="55"/>
      <c r="F70" s="55"/>
      <c r="G70" s="55"/>
      <c r="H70" s="55"/>
      <c r="I70" s="55"/>
      <c r="J70" s="55"/>
      <c r="K70" s="55"/>
      <c r="L70" s="55"/>
      <c r="M70" s="55"/>
      <c r="N70" s="55"/>
      <c r="O70" s="55"/>
      <c r="P70" s="55"/>
      <c r="Q70" s="55"/>
      <c r="R70" s="42"/>
      <c r="S70" s="42"/>
      <c r="T70" s="42"/>
      <c r="U70" s="42"/>
      <c r="V70" s="42"/>
      <c r="W70" s="42"/>
      <c r="X70" s="42"/>
      <c r="Y70" s="42"/>
      <c r="Z70" s="42"/>
      <c r="AA70" s="42"/>
      <c r="AB70" s="42"/>
      <c r="AC70" s="42"/>
      <c r="AD70" s="42"/>
      <c r="AE70" s="42"/>
      <c r="AF70" s="42"/>
      <c r="AG70" s="42"/>
      <c r="AM70" s="45"/>
      <c r="AN70" s="45"/>
      <c r="AO70" s="45"/>
      <c r="AP70" s="45"/>
      <c r="AQ70" s="45"/>
      <c r="AR70" s="45"/>
      <c r="AS70" s="45"/>
      <c r="AT70" s="45"/>
      <c r="AU70" s="45"/>
      <c r="AV70" s="45"/>
      <c r="AW70" s="45"/>
      <c r="AX70" s="45"/>
      <c r="AY70" s="45"/>
      <c r="AZ70" s="45"/>
      <c r="BA70" s="45"/>
      <c r="BB70" s="45"/>
      <c r="BC70" s="45"/>
      <c r="BD70" s="45"/>
    </row>
    <row r="71" spans="1:56" x14ac:dyDescent="0.2">
      <c r="A71" s="82" t="s">
        <v>512</v>
      </c>
      <c r="B71" s="92">
        <f>+B40</f>
        <v>172874</v>
      </c>
      <c r="C71" s="92">
        <f>+C40+B71</f>
        <v>342405</v>
      </c>
      <c r="D71" s="92">
        <f t="shared" ref="D71:P71" si="8">+D40+C71</f>
        <v>544484</v>
      </c>
      <c r="E71" s="92">
        <f t="shared" si="8"/>
        <v>751294</v>
      </c>
      <c r="F71" s="92">
        <f t="shared" si="8"/>
        <v>965442</v>
      </c>
      <c r="G71" s="92">
        <f t="shared" si="8"/>
        <v>1159741</v>
      </c>
      <c r="H71" s="92">
        <f t="shared" si="8"/>
        <v>1360444</v>
      </c>
      <c r="I71" s="92">
        <f t="shared" si="8"/>
        <v>1536386</v>
      </c>
      <c r="J71" s="92">
        <f t="shared" si="8"/>
        <v>1703445</v>
      </c>
      <c r="K71" s="92">
        <f t="shared" si="8"/>
        <v>2001899</v>
      </c>
      <c r="L71" s="92">
        <f t="shared" si="8"/>
        <v>2351416</v>
      </c>
      <c r="M71" s="92">
        <f t="shared" si="8"/>
        <v>2787317</v>
      </c>
      <c r="N71" s="92">
        <f t="shared" si="8"/>
        <v>3057404</v>
      </c>
      <c r="O71" s="92">
        <f t="shared" si="8"/>
        <v>3212337</v>
      </c>
      <c r="P71" s="92">
        <f t="shared" si="8"/>
        <v>3382775</v>
      </c>
      <c r="Q71" s="92">
        <f t="shared" ref="Q71" si="9">+Q40+P71</f>
        <v>3518809</v>
      </c>
      <c r="R71" s="42"/>
      <c r="S71" s="42"/>
      <c r="T71" s="42"/>
      <c r="U71" s="42"/>
      <c r="V71" s="42"/>
      <c r="W71" s="42"/>
      <c r="X71" s="42"/>
      <c r="Y71" s="42"/>
      <c r="Z71" s="42"/>
      <c r="AA71" s="42"/>
      <c r="AB71" s="42"/>
      <c r="AC71" s="42"/>
      <c r="AD71" s="42"/>
      <c r="AE71" s="42"/>
      <c r="AF71" s="42"/>
      <c r="AG71" s="42"/>
      <c r="AM71" s="45"/>
      <c r="AN71" s="45"/>
      <c r="AO71" s="45"/>
      <c r="AP71" s="45"/>
      <c r="AQ71" s="45"/>
      <c r="AR71" s="45"/>
      <c r="AS71" s="45"/>
      <c r="AT71" s="45"/>
      <c r="AU71" s="45"/>
      <c r="AV71" s="45"/>
      <c r="AW71" s="45"/>
      <c r="AX71" s="45"/>
      <c r="AY71" s="45"/>
      <c r="AZ71" s="45"/>
      <c r="BA71" s="45"/>
      <c r="BB71" s="45"/>
      <c r="BC71" s="45"/>
      <c r="BD71" s="45"/>
    </row>
    <row r="72" spans="1:56" x14ac:dyDescent="0.2">
      <c r="A72" s="82" t="s">
        <v>513</v>
      </c>
      <c r="B72" s="92">
        <f t="shared" ref="B72:B75" si="10">+B41</f>
        <v>2790</v>
      </c>
      <c r="C72" s="92">
        <f t="shared" ref="C72:P72" si="11">+C41+B72</f>
        <v>5228</v>
      </c>
      <c r="D72" s="92">
        <f t="shared" si="11"/>
        <v>7974</v>
      </c>
      <c r="E72" s="92">
        <f t="shared" si="11"/>
        <v>12205</v>
      </c>
      <c r="F72" s="92">
        <f t="shared" si="11"/>
        <v>15984</v>
      </c>
      <c r="G72" s="92">
        <f t="shared" si="11"/>
        <v>19729</v>
      </c>
      <c r="H72" s="92">
        <f t="shared" si="11"/>
        <v>24634</v>
      </c>
      <c r="I72" s="92">
        <f t="shared" si="11"/>
        <v>28204</v>
      </c>
      <c r="J72" s="92">
        <f t="shared" si="11"/>
        <v>32606</v>
      </c>
      <c r="K72" s="92">
        <f t="shared" si="11"/>
        <v>41990</v>
      </c>
      <c r="L72" s="92">
        <f t="shared" si="11"/>
        <v>49799</v>
      </c>
      <c r="M72" s="92">
        <f t="shared" si="11"/>
        <v>59762</v>
      </c>
      <c r="N72" s="92">
        <f t="shared" si="11"/>
        <v>66300</v>
      </c>
      <c r="O72" s="92">
        <f t="shared" si="11"/>
        <v>72942</v>
      </c>
      <c r="P72" s="92">
        <f t="shared" si="11"/>
        <v>80571</v>
      </c>
      <c r="Q72" s="92">
        <f t="shared" ref="Q72" si="12">+Q41+P72</f>
        <v>86681</v>
      </c>
      <c r="R72" s="42"/>
      <c r="S72" s="42"/>
      <c r="T72" s="42"/>
      <c r="U72" s="42"/>
      <c r="V72" s="42"/>
      <c r="W72" s="42"/>
      <c r="X72" s="42"/>
      <c r="Y72" s="42"/>
      <c r="Z72" s="42"/>
      <c r="AA72" s="42"/>
      <c r="AB72" s="42"/>
      <c r="AC72" s="42"/>
      <c r="AD72" s="42"/>
      <c r="AE72" s="42"/>
      <c r="AF72" s="42"/>
      <c r="AG72" s="42"/>
      <c r="AM72" s="45"/>
      <c r="AN72" s="45"/>
      <c r="AO72" s="45"/>
      <c r="AP72" s="45"/>
      <c r="AQ72" s="45"/>
      <c r="AR72" s="45"/>
      <c r="AS72" s="45"/>
      <c r="AT72" s="45"/>
      <c r="AU72" s="45"/>
      <c r="AV72" s="45"/>
      <c r="AW72" s="45"/>
      <c r="AX72" s="45"/>
      <c r="AY72" s="45"/>
      <c r="AZ72" s="45"/>
      <c r="BA72" s="45"/>
      <c r="BB72" s="45"/>
      <c r="BC72" s="45"/>
      <c r="BD72" s="45"/>
    </row>
    <row r="73" spans="1:56" x14ac:dyDescent="0.2">
      <c r="A73" s="82" t="s">
        <v>34</v>
      </c>
      <c r="B73" s="92">
        <f t="shared" si="10"/>
        <v>45092</v>
      </c>
      <c r="C73" s="92">
        <f t="shared" ref="C73:P73" si="13">+C42+B73</f>
        <v>92246</v>
      </c>
      <c r="D73" s="92">
        <f t="shared" si="13"/>
        <v>153387</v>
      </c>
      <c r="E73" s="92">
        <f t="shared" si="13"/>
        <v>219825</v>
      </c>
      <c r="F73" s="92">
        <f t="shared" si="13"/>
        <v>297973</v>
      </c>
      <c r="G73" s="92">
        <f t="shared" si="13"/>
        <v>373947</v>
      </c>
      <c r="H73" s="92">
        <f t="shared" si="13"/>
        <v>463851</v>
      </c>
      <c r="I73" s="92">
        <f t="shared" si="13"/>
        <v>552513</v>
      </c>
      <c r="J73" s="92">
        <f t="shared" si="13"/>
        <v>641286</v>
      </c>
      <c r="K73" s="92">
        <f t="shared" si="13"/>
        <v>816955</v>
      </c>
      <c r="L73" s="92">
        <f t="shared" si="13"/>
        <v>1058454</v>
      </c>
      <c r="M73" s="92">
        <f t="shared" si="13"/>
        <v>1390318</v>
      </c>
      <c r="N73" s="92">
        <f t="shared" si="13"/>
        <v>1646409</v>
      </c>
      <c r="O73" s="92">
        <f t="shared" si="13"/>
        <v>1830602</v>
      </c>
      <c r="P73" s="92">
        <f t="shared" si="13"/>
        <v>2037234</v>
      </c>
      <c r="Q73" s="92">
        <f t="shared" ref="Q73" si="14">+Q42+P73</f>
        <v>2291672</v>
      </c>
      <c r="R73" s="42"/>
      <c r="S73" s="42"/>
      <c r="T73" s="42"/>
      <c r="U73" s="42"/>
      <c r="V73" s="42"/>
      <c r="W73" s="42"/>
      <c r="X73" s="42"/>
      <c r="Y73" s="42"/>
      <c r="Z73" s="42"/>
      <c r="AA73" s="42"/>
      <c r="AB73" s="42"/>
      <c r="AC73" s="42"/>
      <c r="AD73" s="42"/>
      <c r="AE73" s="42"/>
      <c r="AF73" s="42"/>
      <c r="AG73" s="42"/>
      <c r="AM73" s="45"/>
      <c r="AN73" s="45"/>
      <c r="AO73" s="45"/>
      <c r="AP73" s="45"/>
      <c r="AQ73" s="45"/>
      <c r="AR73" s="45"/>
      <c r="AS73" s="45"/>
      <c r="AT73" s="45"/>
      <c r="AU73" s="45"/>
      <c r="AV73" s="45"/>
      <c r="AW73" s="45"/>
      <c r="AX73" s="45"/>
      <c r="AY73" s="45"/>
      <c r="AZ73" s="45"/>
      <c r="BA73" s="45"/>
      <c r="BB73" s="45"/>
      <c r="BC73" s="45"/>
      <c r="BD73" s="45"/>
    </row>
    <row r="74" spans="1:56" x14ac:dyDescent="0.2">
      <c r="A74" s="82" t="s">
        <v>12</v>
      </c>
      <c r="B74" s="92">
        <f t="shared" si="10"/>
        <v>4852</v>
      </c>
      <c r="C74" s="92">
        <f t="shared" ref="C74:P74" si="15">+C43+B74</f>
        <v>9122</v>
      </c>
      <c r="D74" s="92">
        <f t="shared" si="15"/>
        <v>14419</v>
      </c>
      <c r="E74" s="92">
        <f t="shared" si="15"/>
        <v>24684</v>
      </c>
      <c r="F74" s="92">
        <f t="shared" si="15"/>
        <v>34309</v>
      </c>
      <c r="G74" s="92">
        <f t="shared" si="15"/>
        <v>45939</v>
      </c>
      <c r="H74" s="92">
        <f t="shared" si="15"/>
        <v>59928</v>
      </c>
      <c r="I74" s="92">
        <f t="shared" si="15"/>
        <v>74629</v>
      </c>
      <c r="J74" s="92">
        <f t="shared" si="15"/>
        <v>89765</v>
      </c>
      <c r="K74" s="92">
        <f t="shared" si="15"/>
        <v>124065</v>
      </c>
      <c r="L74" s="92">
        <f t="shared" si="15"/>
        <v>179758</v>
      </c>
      <c r="M74" s="92">
        <f t="shared" si="15"/>
        <v>277250</v>
      </c>
      <c r="N74" s="92">
        <f t="shared" si="15"/>
        <v>368992</v>
      </c>
      <c r="O74" s="92">
        <f t="shared" si="15"/>
        <v>452712</v>
      </c>
      <c r="P74" s="92">
        <f t="shared" si="15"/>
        <v>559649</v>
      </c>
      <c r="Q74" s="92">
        <f t="shared" ref="Q74" si="16">+Q43+P74</f>
        <v>714259</v>
      </c>
      <c r="R74" s="42"/>
      <c r="S74" s="42"/>
      <c r="T74" s="42"/>
      <c r="U74" s="42"/>
      <c r="V74" s="42"/>
      <c r="W74" s="42"/>
      <c r="X74" s="42"/>
      <c r="Y74" s="42"/>
      <c r="Z74" s="42"/>
      <c r="AA74" s="42"/>
      <c r="AB74" s="42"/>
      <c r="AC74" s="42"/>
      <c r="AD74" s="42"/>
      <c r="AE74" s="42"/>
      <c r="AF74" s="42"/>
      <c r="AG74" s="42"/>
      <c r="AM74" s="45"/>
      <c r="AN74" s="45"/>
      <c r="AO74" s="45"/>
      <c r="AP74" s="45"/>
      <c r="AQ74" s="45"/>
      <c r="AR74" s="45"/>
      <c r="AS74" s="45"/>
      <c r="AT74" s="45"/>
      <c r="AU74" s="45"/>
      <c r="AV74" s="45"/>
      <c r="AW74" s="45"/>
      <c r="AX74" s="45"/>
      <c r="AY74" s="45"/>
      <c r="AZ74" s="45"/>
      <c r="BA74" s="45"/>
      <c r="BB74" s="45"/>
      <c r="BC74" s="45"/>
      <c r="BD74" s="45"/>
    </row>
    <row r="75" spans="1:56" x14ac:dyDescent="0.2">
      <c r="A75" s="82" t="s">
        <v>13</v>
      </c>
      <c r="B75" s="92">
        <f t="shared" si="10"/>
        <v>379</v>
      </c>
      <c r="C75" s="92">
        <f t="shared" ref="C75:P75" si="17">+C44+B75</f>
        <v>560</v>
      </c>
      <c r="D75" s="92">
        <f t="shared" si="17"/>
        <v>768</v>
      </c>
      <c r="E75" s="92">
        <f t="shared" si="17"/>
        <v>1491</v>
      </c>
      <c r="F75" s="92">
        <f t="shared" si="17"/>
        <v>1900</v>
      </c>
      <c r="G75" s="92">
        <f t="shared" si="17"/>
        <v>2911</v>
      </c>
      <c r="H75" s="92">
        <f t="shared" si="17"/>
        <v>4585</v>
      </c>
      <c r="I75" s="92">
        <f t="shared" si="17"/>
        <v>5954</v>
      </c>
      <c r="J75" s="92">
        <f t="shared" si="17"/>
        <v>6970</v>
      </c>
      <c r="K75" s="92">
        <f t="shared" si="17"/>
        <v>8770</v>
      </c>
      <c r="L75" s="92">
        <f t="shared" si="17"/>
        <v>11541</v>
      </c>
      <c r="M75" s="92">
        <f t="shared" si="17"/>
        <v>16394</v>
      </c>
      <c r="N75" s="92">
        <f t="shared" si="17"/>
        <v>21394</v>
      </c>
      <c r="O75" s="92">
        <f t="shared" si="17"/>
        <v>24099</v>
      </c>
      <c r="P75" s="92">
        <f t="shared" si="17"/>
        <v>29759</v>
      </c>
      <c r="Q75" s="92">
        <f t="shared" ref="Q75" si="18">+Q44+P75</f>
        <v>39702</v>
      </c>
      <c r="R75" s="42"/>
      <c r="S75" s="42"/>
      <c r="T75" s="42"/>
      <c r="U75" s="42"/>
      <c r="V75" s="42"/>
      <c r="W75" s="42"/>
      <c r="X75" s="42"/>
      <c r="Y75" s="42"/>
      <c r="Z75" s="42"/>
      <c r="AA75" s="42"/>
      <c r="AB75" s="42"/>
      <c r="AC75" s="42"/>
      <c r="AD75" s="42"/>
      <c r="AE75" s="42"/>
      <c r="AF75" s="42"/>
      <c r="AG75" s="42"/>
      <c r="AM75" s="45"/>
      <c r="AN75" s="45"/>
      <c r="AO75" s="45"/>
      <c r="AP75" s="45"/>
      <c r="AQ75" s="45"/>
      <c r="AR75" s="45"/>
      <c r="AS75" s="45"/>
      <c r="AT75" s="45"/>
      <c r="AU75" s="45"/>
      <c r="AV75" s="45"/>
      <c r="AW75" s="45"/>
      <c r="AX75" s="45"/>
      <c r="AY75" s="45"/>
      <c r="AZ75" s="45"/>
      <c r="BA75" s="45"/>
      <c r="BB75" s="45"/>
      <c r="BC75" s="45"/>
      <c r="BD75" s="45"/>
    </row>
    <row r="76" spans="1:56" x14ac:dyDescent="0.2">
      <c r="A76" s="16" t="s">
        <v>511</v>
      </c>
      <c r="B76" s="92">
        <f>SUM(B71:B75)</f>
        <v>225987</v>
      </c>
      <c r="C76" s="92">
        <f t="shared" ref="C76:P76" si="19">SUM(C71:C75)</f>
        <v>449561</v>
      </c>
      <c r="D76" s="92">
        <f t="shared" si="19"/>
        <v>721032</v>
      </c>
      <c r="E76" s="92">
        <f t="shared" si="19"/>
        <v>1009499</v>
      </c>
      <c r="F76" s="92">
        <f t="shared" si="19"/>
        <v>1315608</v>
      </c>
      <c r="G76" s="92">
        <f t="shared" si="19"/>
        <v>1602267</v>
      </c>
      <c r="H76" s="92">
        <f t="shared" si="19"/>
        <v>1913442</v>
      </c>
      <c r="I76" s="92">
        <f t="shared" si="19"/>
        <v>2197686</v>
      </c>
      <c r="J76" s="92">
        <f t="shared" si="19"/>
        <v>2474072</v>
      </c>
      <c r="K76" s="92">
        <f t="shared" si="19"/>
        <v>2993679</v>
      </c>
      <c r="L76" s="92">
        <f t="shared" si="19"/>
        <v>3650968</v>
      </c>
      <c r="M76" s="92">
        <f t="shared" si="19"/>
        <v>4531041</v>
      </c>
      <c r="N76" s="92">
        <f t="shared" si="19"/>
        <v>5160499</v>
      </c>
      <c r="O76" s="92">
        <f t="shared" si="19"/>
        <v>5592692</v>
      </c>
      <c r="P76" s="92">
        <f t="shared" si="19"/>
        <v>6089988</v>
      </c>
      <c r="Q76" s="92">
        <f>SUM(Q71:Q75)</f>
        <v>6651123</v>
      </c>
      <c r="R76" s="42"/>
      <c r="S76" s="42"/>
      <c r="T76" s="42"/>
      <c r="U76" s="42"/>
      <c r="V76" s="42"/>
      <c r="W76" s="42"/>
      <c r="X76" s="42"/>
      <c r="Y76" s="42"/>
      <c r="Z76" s="42"/>
      <c r="AA76" s="42"/>
      <c r="AB76" s="42"/>
      <c r="AC76" s="42"/>
      <c r="AD76" s="42"/>
      <c r="AE76" s="42"/>
      <c r="AF76" s="42"/>
      <c r="AG76" s="42"/>
      <c r="AM76" s="45"/>
      <c r="AN76" s="45"/>
      <c r="AO76" s="45"/>
      <c r="AP76" s="45"/>
      <c r="AQ76" s="45"/>
      <c r="AR76" s="45"/>
      <c r="AS76" s="45"/>
      <c r="AT76" s="45"/>
      <c r="AU76" s="45"/>
      <c r="AV76" s="45"/>
      <c r="AW76" s="45"/>
      <c r="AX76" s="45"/>
      <c r="AY76" s="45"/>
      <c r="AZ76" s="45"/>
      <c r="BA76" s="45"/>
      <c r="BB76" s="45"/>
      <c r="BC76" s="45"/>
      <c r="BD76" s="45"/>
    </row>
    <row r="77" spans="1:56" x14ac:dyDescent="0.2">
      <c r="B77" s="55"/>
      <c r="C77" s="55"/>
      <c r="D77" s="55"/>
      <c r="E77" s="55"/>
      <c r="F77" s="55"/>
      <c r="G77" s="55"/>
      <c r="H77" s="55"/>
      <c r="I77" s="55"/>
      <c r="J77" s="55"/>
      <c r="K77" s="55"/>
      <c r="L77" s="55"/>
      <c r="M77" s="55"/>
      <c r="N77" s="55"/>
      <c r="O77" s="55"/>
      <c r="P77" s="55"/>
      <c r="Q77" s="55">
        <f>+Q76/R62</f>
        <v>4.9020559185772881E-2</v>
      </c>
      <c r="R77" s="42"/>
      <c r="S77" s="42"/>
      <c r="T77" s="42"/>
      <c r="U77" s="42"/>
      <c r="V77" s="42"/>
      <c r="W77" s="42"/>
      <c r="X77" s="42"/>
      <c r="Y77" s="42"/>
      <c r="Z77" s="42"/>
      <c r="AA77" s="42"/>
      <c r="AB77" s="42"/>
      <c r="AC77" s="42"/>
      <c r="AD77" s="42"/>
      <c r="AE77" s="42"/>
      <c r="AF77" s="42"/>
      <c r="AG77" s="42"/>
      <c r="AM77" s="45"/>
      <c r="AN77" s="45"/>
      <c r="AO77" s="45"/>
      <c r="AP77" s="45"/>
      <c r="AQ77" s="45"/>
      <c r="AR77" s="45"/>
      <c r="AS77" s="45"/>
      <c r="AT77" s="45"/>
      <c r="AU77" s="45"/>
      <c r="AV77" s="45"/>
      <c r="AW77" s="45"/>
      <c r="AX77" s="45"/>
      <c r="AY77" s="45"/>
      <c r="AZ77" s="45"/>
      <c r="BA77" s="45"/>
      <c r="BB77" s="45"/>
      <c r="BC77" s="45"/>
      <c r="BD77" s="45"/>
    </row>
    <row r="78" spans="1:56" x14ac:dyDescent="0.2">
      <c r="A78" s="16" t="s">
        <v>495</v>
      </c>
      <c r="B78" s="55"/>
      <c r="C78" s="55"/>
      <c r="D78" s="55"/>
      <c r="E78" s="55"/>
      <c r="F78" s="55"/>
      <c r="G78" s="55"/>
      <c r="H78" s="55"/>
      <c r="I78" s="55"/>
      <c r="J78" s="55"/>
      <c r="K78" s="55"/>
      <c r="L78" s="55"/>
      <c r="M78" s="55"/>
      <c r="N78" s="55"/>
      <c r="O78" s="55"/>
      <c r="P78" s="55"/>
      <c r="Q78" s="55"/>
      <c r="R78" s="42"/>
      <c r="S78" s="42"/>
      <c r="T78" s="42"/>
      <c r="U78" s="42"/>
      <c r="V78" s="42"/>
      <c r="W78" s="42"/>
      <c r="X78" s="42"/>
      <c r="Y78" s="42"/>
      <c r="Z78" s="42"/>
      <c r="AA78" s="42"/>
      <c r="AB78" s="42"/>
      <c r="AC78" s="42"/>
      <c r="AD78" s="42"/>
      <c r="AE78" s="42"/>
      <c r="AF78" s="42"/>
      <c r="AG78" s="42"/>
      <c r="AM78" s="45"/>
      <c r="AN78" s="45"/>
      <c r="AO78" s="45"/>
      <c r="AP78" s="45"/>
      <c r="AQ78" s="45"/>
      <c r="AR78" s="45"/>
      <c r="AS78" s="45"/>
      <c r="AT78" s="45"/>
      <c r="AU78" s="45"/>
      <c r="AV78" s="45"/>
      <c r="AW78" s="45"/>
      <c r="AX78" s="45"/>
      <c r="AY78" s="45"/>
      <c r="AZ78" s="45"/>
      <c r="BA78" s="45"/>
      <c r="BB78" s="45"/>
      <c r="BC78" s="45"/>
      <c r="BD78" s="45"/>
    </row>
    <row r="79" spans="1:56" x14ac:dyDescent="0.2">
      <c r="A79" s="82" t="s">
        <v>512</v>
      </c>
      <c r="B79" s="92">
        <f>+B71/2</f>
        <v>86437</v>
      </c>
      <c r="C79" s="92">
        <f>+C71</f>
        <v>342405</v>
      </c>
      <c r="D79" s="92">
        <f t="shared" ref="D79:J79" si="20">+D71</f>
        <v>544484</v>
      </c>
      <c r="E79" s="92">
        <f t="shared" si="20"/>
        <v>751294</v>
      </c>
      <c r="F79" s="92">
        <f t="shared" si="20"/>
        <v>965442</v>
      </c>
      <c r="G79" s="92">
        <f t="shared" si="20"/>
        <v>1159741</v>
      </c>
      <c r="H79" s="92">
        <f t="shared" si="20"/>
        <v>1360444</v>
      </c>
      <c r="I79" s="92">
        <f t="shared" si="20"/>
        <v>1536386</v>
      </c>
      <c r="J79" s="92">
        <f t="shared" si="20"/>
        <v>1703445</v>
      </c>
      <c r="K79" s="92">
        <f>+K71/2</f>
        <v>1000949.5</v>
      </c>
      <c r="L79" s="92">
        <f>+L71/3</f>
        <v>783805.33333333337</v>
      </c>
      <c r="M79" s="92">
        <f t="shared" ref="M79:O80" si="21">+M71/5</f>
        <v>557463.4</v>
      </c>
      <c r="N79" s="92">
        <f t="shared" si="21"/>
        <v>611480.80000000005</v>
      </c>
      <c r="O79" s="92">
        <f t="shared" si="21"/>
        <v>642467.4</v>
      </c>
      <c r="P79" s="92">
        <f>+P71/10</f>
        <v>338277.5</v>
      </c>
      <c r="Q79" s="92">
        <v>3518809</v>
      </c>
      <c r="R79" s="42"/>
      <c r="S79" s="42"/>
      <c r="T79" s="42"/>
      <c r="U79" s="42"/>
      <c r="V79" s="42"/>
      <c r="W79" s="42"/>
      <c r="X79" s="42"/>
      <c r="Y79" s="42"/>
      <c r="Z79" s="42"/>
      <c r="AA79" s="42"/>
      <c r="AB79" s="42"/>
      <c r="AC79" s="42"/>
      <c r="AD79" s="42"/>
      <c r="AE79" s="42"/>
      <c r="AF79" s="42"/>
      <c r="AG79" s="42"/>
      <c r="AM79" s="45"/>
      <c r="AN79" s="45"/>
      <c r="AO79" s="45"/>
      <c r="AP79" s="45"/>
      <c r="AQ79" s="45"/>
      <c r="AR79" s="45"/>
      <c r="AS79" s="45"/>
      <c r="AT79" s="45"/>
      <c r="AU79" s="45"/>
      <c r="AV79" s="45"/>
      <c r="AW79" s="45"/>
      <c r="AX79" s="45"/>
      <c r="AY79" s="45"/>
      <c r="AZ79" s="45"/>
      <c r="BA79" s="45"/>
      <c r="BB79" s="45"/>
      <c r="BC79" s="45"/>
      <c r="BD79" s="45"/>
    </row>
    <row r="80" spans="1:56" x14ac:dyDescent="0.2">
      <c r="A80" s="82" t="s">
        <v>513</v>
      </c>
      <c r="B80" s="92">
        <f>+B72/2</f>
        <v>1395</v>
      </c>
      <c r="C80" s="92">
        <f t="shared" ref="C80:J80" si="22">+C72</f>
        <v>5228</v>
      </c>
      <c r="D80" s="92">
        <f t="shared" si="22"/>
        <v>7974</v>
      </c>
      <c r="E80" s="92">
        <f t="shared" si="22"/>
        <v>12205</v>
      </c>
      <c r="F80" s="92">
        <f t="shared" si="22"/>
        <v>15984</v>
      </c>
      <c r="G80" s="92">
        <f t="shared" si="22"/>
        <v>19729</v>
      </c>
      <c r="H80" s="92">
        <f t="shared" si="22"/>
        <v>24634</v>
      </c>
      <c r="I80" s="92">
        <f t="shared" si="22"/>
        <v>28204</v>
      </c>
      <c r="J80" s="92">
        <f t="shared" si="22"/>
        <v>32606</v>
      </c>
      <c r="K80" s="92">
        <f>+K72/2</f>
        <v>20995</v>
      </c>
      <c r="L80" s="92">
        <f>+L72/3</f>
        <v>16599.666666666668</v>
      </c>
      <c r="M80" s="92">
        <f t="shared" si="21"/>
        <v>11952.4</v>
      </c>
      <c r="N80" s="92">
        <f t="shared" si="21"/>
        <v>13260</v>
      </c>
      <c r="O80" s="92">
        <f t="shared" si="21"/>
        <v>14588.4</v>
      </c>
      <c r="P80" s="92">
        <f>+P72/10</f>
        <v>8057.1</v>
      </c>
      <c r="Q80" s="92">
        <v>3518809</v>
      </c>
      <c r="R80" s="42"/>
      <c r="S80" s="42"/>
      <c r="T80" s="42"/>
      <c r="U80" s="42"/>
      <c r="V80" s="42"/>
      <c r="W80" s="42"/>
      <c r="X80" s="42"/>
      <c r="Y80" s="42"/>
      <c r="Z80" s="42"/>
      <c r="AA80" s="42"/>
      <c r="AB80" s="42"/>
      <c r="AC80" s="42"/>
      <c r="AD80" s="42"/>
      <c r="AE80" s="42"/>
      <c r="AF80" s="42"/>
      <c r="AG80" s="42"/>
      <c r="AM80" s="45"/>
      <c r="AN80" s="45"/>
      <c r="AO80" s="45"/>
      <c r="AP80" s="45"/>
      <c r="AQ80" s="45"/>
      <c r="AR80" s="45"/>
      <c r="AS80" s="45"/>
      <c r="AT80" s="45"/>
      <c r="AU80" s="45"/>
      <c r="AV80" s="45"/>
      <c r="AW80" s="45"/>
      <c r="AX80" s="45"/>
      <c r="AY80" s="45"/>
      <c r="AZ80" s="45"/>
      <c r="BA80" s="45"/>
      <c r="BB80" s="45"/>
      <c r="BC80" s="45"/>
      <c r="BD80" s="45"/>
    </row>
    <row r="81" spans="1:56" x14ac:dyDescent="0.2">
      <c r="A81" s="82" t="s">
        <v>34</v>
      </c>
      <c r="B81" s="92">
        <f t="shared" ref="B81:B84" si="23">+B73/2</f>
        <v>22546</v>
      </c>
      <c r="C81" s="92">
        <f t="shared" ref="C81:J81" si="24">+C73</f>
        <v>92246</v>
      </c>
      <c r="D81" s="92">
        <f t="shared" si="24"/>
        <v>153387</v>
      </c>
      <c r="E81" s="92">
        <f t="shared" si="24"/>
        <v>219825</v>
      </c>
      <c r="F81" s="92">
        <f t="shared" si="24"/>
        <v>297973</v>
      </c>
      <c r="G81" s="92">
        <f t="shared" si="24"/>
        <v>373947</v>
      </c>
      <c r="H81" s="92">
        <f t="shared" si="24"/>
        <v>463851</v>
      </c>
      <c r="I81" s="92">
        <f t="shared" si="24"/>
        <v>552513</v>
      </c>
      <c r="J81" s="92">
        <f t="shared" si="24"/>
        <v>641286</v>
      </c>
      <c r="K81" s="92">
        <f t="shared" ref="K81:K84" si="25">+K73/2</f>
        <v>408477.5</v>
      </c>
      <c r="L81" s="92">
        <f t="shared" ref="L81:L84" si="26">+L73/3</f>
        <v>352818</v>
      </c>
      <c r="M81" s="92">
        <f t="shared" ref="M81:O81" si="27">+M73/5</f>
        <v>278063.59999999998</v>
      </c>
      <c r="N81" s="92">
        <f t="shared" si="27"/>
        <v>329281.8</v>
      </c>
      <c r="O81" s="92">
        <f t="shared" si="27"/>
        <v>366120.4</v>
      </c>
      <c r="P81" s="92">
        <f t="shared" ref="P81:P84" si="28">+P73/10</f>
        <v>203723.4</v>
      </c>
      <c r="Q81" s="92">
        <v>3518809</v>
      </c>
      <c r="R81" s="42"/>
      <c r="S81" s="42"/>
      <c r="T81" s="42"/>
      <c r="U81" s="42"/>
      <c r="V81" s="42"/>
      <c r="W81" s="42"/>
      <c r="X81" s="42"/>
      <c r="Y81" s="42"/>
      <c r="Z81" s="42"/>
      <c r="AA81" s="42"/>
      <c r="AB81" s="42"/>
      <c r="AC81" s="42"/>
      <c r="AD81" s="42"/>
      <c r="AE81" s="42"/>
      <c r="AF81" s="42"/>
      <c r="AG81" s="42"/>
      <c r="AM81" s="45"/>
      <c r="AN81" s="45"/>
      <c r="AO81" s="45"/>
      <c r="AP81" s="45"/>
      <c r="AQ81" s="45"/>
      <c r="AR81" s="45"/>
      <c r="AS81" s="45"/>
      <c r="AT81" s="45"/>
      <c r="AU81" s="45"/>
      <c r="AV81" s="45"/>
      <c r="AW81" s="45"/>
      <c r="AX81" s="45"/>
      <c r="AY81" s="45"/>
      <c r="AZ81" s="45"/>
      <c r="BA81" s="45"/>
      <c r="BB81" s="45"/>
      <c r="BC81" s="45"/>
      <c r="BD81" s="45"/>
    </row>
    <row r="82" spans="1:56" x14ac:dyDescent="0.2">
      <c r="A82" s="82" t="s">
        <v>12</v>
      </c>
      <c r="B82" s="92">
        <f t="shared" si="23"/>
        <v>2426</v>
      </c>
      <c r="C82" s="92">
        <f t="shared" ref="C82:J82" si="29">+C74</f>
        <v>9122</v>
      </c>
      <c r="D82" s="92">
        <f t="shared" si="29"/>
        <v>14419</v>
      </c>
      <c r="E82" s="92">
        <f t="shared" si="29"/>
        <v>24684</v>
      </c>
      <c r="F82" s="92">
        <f t="shared" si="29"/>
        <v>34309</v>
      </c>
      <c r="G82" s="92">
        <f t="shared" si="29"/>
        <v>45939</v>
      </c>
      <c r="H82" s="92">
        <f t="shared" si="29"/>
        <v>59928</v>
      </c>
      <c r="I82" s="92">
        <f t="shared" si="29"/>
        <v>74629</v>
      </c>
      <c r="J82" s="92">
        <f t="shared" si="29"/>
        <v>89765</v>
      </c>
      <c r="K82" s="92">
        <f t="shared" si="25"/>
        <v>62032.5</v>
      </c>
      <c r="L82" s="92">
        <f t="shared" si="26"/>
        <v>59919.333333333336</v>
      </c>
      <c r="M82" s="92">
        <f t="shared" ref="M82:O82" si="30">+M74/5</f>
        <v>55450</v>
      </c>
      <c r="N82" s="92">
        <f t="shared" si="30"/>
        <v>73798.399999999994</v>
      </c>
      <c r="O82" s="92">
        <f t="shared" si="30"/>
        <v>90542.399999999994</v>
      </c>
      <c r="P82" s="92">
        <f t="shared" si="28"/>
        <v>55964.9</v>
      </c>
      <c r="Q82" s="92">
        <v>3518809</v>
      </c>
      <c r="R82" s="42"/>
      <c r="S82" s="42"/>
      <c r="T82" s="42"/>
      <c r="U82" s="42"/>
      <c r="V82" s="42"/>
      <c r="W82" s="42"/>
      <c r="X82" s="42"/>
      <c r="Y82" s="42"/>
      <c r="Z82" s="42"/>
      <c r="AA82" s="42"/>
      <c r="AB82" s="42"/>
      <c r="AC82" s="42"/>
      <c r="AD82" s="42"/>
      <c r="AE82" s="42"/>
      <c r="AF82" s="42"/>
      <c r="AG82" s="42"/>
      <c r="AM82" s="45"/>
      <c r="AN82" s="45"/>
      <c r="AO82" s="45"/>
      <c r="AP82" s="45"/>
      <c r="AQ82" s="45"/>
      <c r="AR82" s="45"/>
      <c r="AS82" s="45"/>
      <c r="AT82" s="45"/>
      <c r="AU82" s="45"/>
      <c r="AV82" s="45"/>
      <c r="AW82" s="45"/>
      <c r="AX82" s="45"/>
      <c r="AY82" s="45"/>
      <c r="AZ82" s="45"/>
      <c r="BA82" s="45"/>
      <c r="BB82" s="45"/>
      <c r="BC82" s="45"/>
      <c r="BD82" s="45"/>
    </row>
    <row r="83" spans="1:56" x14ac:dyDescent="0.2">
      <c r="A83" s="82" t="s">
        <v>13</v>
      </c>
      <c r="B83" s="92">
        <f t="shared" si="23"/>
        <v>189.5</v>
      </c>
      <c r="C83" s="92">
        <f t="shared" ref="C83:J83" si="31">+C75</f>
        <v>560</v>
      </c>
      <c r="D83" s="92">
        <f t="shared" si="31"/>
        <v>768</v>
      </c>
      <c r="E83" s="92">
        <f t="shared" si="31"/>
        <v>1491</v>
      </c>
      <c r="F83" s="92">
        <f t="shared" si="31"/>
        <v>1900</v>
      </c>
      <c r="G83" s="92">
        <f t="shared" si="31"/>
        <v>2911</v>
      </c>
      <c r="H83" s="92">
        <f t="shared" si="31"/>
        <v>4585</v>
      </c>
      <c r="I83" s="92">
        <f t="shared" si="31"/>
        <v>5954</v>
      </c>
      <c r="J83" s="92">
        <f t="shared" si="31"/>
        <v>6970</v>
      </c>
      <c r="K83" s="92">
        <f t="shared" si="25"/>
        <v>4385</v>
      </c>
      <c r="L83" s="92">
        <f t="shared" si="26"/>
        <v>3847</v>
      </c>
      <c r="M83" s="92">
        <f t="shared" ref="M83:O83" si="32">+M75/5</f>
        <v>3278.8</v>
      </c>
      <c r="N83" s="92">
        <f t="shared" si="32"/>
        <v>4278.8</v>
      </c>
      <c r="O83" s="92">
        <f t="shared" si="32"/>
        <v>4819.8</v>
      </c>
      <c r="P83" s="92">
        <f t="shared" si="28"/>
        <v>2975.9</v>
      </c>
      <c r="Q83" s="92">
        <v>3518809</v>
      </c>
      <c r="R83" s="42"/>
      <c r="S83" s="42"/>
      <c r="T83" s="42"/>
      <c r="U83" s="42"/>
      <c r="V83" s="42"/>
      <c r="W83" s="42"/>
      <c r="X83" s="42"/>
      <c r="Y83" s="42"/>
      <c r="Z83" s="42"/>
      <c r="AA83" s="42"/>
      <c r="AB83" s="42"/>
      <c r="AC83" s="42"/>
      <c r="AD83" s="42"/>
      <c r="AE83" s="42"/>
      <c r="AF83" s="42"/>
      <c r="AG83" s="42"/>
      <c r="AM83" s="45"/>
      <c r="AN83" s="45"/>
      <c r="AO83" s="45"/>
      <c r="AP83" s="45"/>
      <c r="AQ83" s="45"/>
      <c r="AR83" s="45"/>
      <c r="AS83" s="45"/>
      <c r="AT83" s="45"/>
      <c r="AU83" s="45"/>
      <c r="AV83" s="45"/>
      <c r="AW83" s="45"/>
      <c r="AX83" s="45"/>
      <c r="AY83" s="45"/>
      <c r="AZ83" s="45"/>
      <c r="BA83" s="45"/>
      <c r="BB83" s="45"/>
      <c r="BC83" s="45"/>
      <c r="BD83" s="45"/>
    </row>
    <row r="84" spans="1:56" x14ac:dyDescent="0.2">
      <c r="A84" s="16" t="s">
        <v>511</v>
      </c>
      <c r="B84" s="92">
        <f t="shared" si="23"/>
        <v>112993.5</v>
      </c>
      <c r="C84" s="92">
        <f t="shared" ref="C84:J84" si="33">+C76</f>
        <v>449561</v>
      </c>
      <c r="D84" s="92">
        <f t="shared" si="33"/>
        <v>721032</v>
      </c>
      <c r="E84" s="92">
        <f t="shared" si="33"/>
        <v>1009499</v>
      </c>
      <c r="F84" s="92">
        <f t="shared" si="33"/>
        <v>1315608</v>
      </c>
      <c r="G84" s="92">
        <f t="shared" si="33"/>
        <v>1602267</v>
      </c>
      <c r="H84" s="92">
        <f t="shared" si="33"/>
        <v>1913442</v>
      </c>
      <c r="I84" s="92">
        <f t="shared" si="33"/>
        <v>2197686</v>
      </c>
      <c r="J84" s="92">
        <f t="shared" si="33"/>
        <v>2474072</v>
      </c>
      <c r="K84" s="92">
        <f t="shared" si="25"/>
        <v>1496839.5</v>
      </c>
      <c r="L84" s="92">
        <f t="shared" si="26"/>
        <v>1216989.3333333333</v>
      </c>
      <c r="M84" s="92">
        <f t="shared" ref="M84:O84" si="34">+M76/5</f>
        <v>906208.2</v>
      </c>
      <c r="N84" s="92">
        <f t="shared" si="34"/>
        <v>1032099.8</v>
      </c>
      <c r="O84" s="92">
        <f t="shared" si="34"/>
        <v>1118538.3999999999</v>
      </c>
      <c r="P84" s="92">
        <f t="shared" si="28"/>
        <v>608998.80000000005</v>
      </c>
      <c r="Q84" s="92">
        <v>3518809</v>
      </c>
      <c r="R84" s="42"/>
      <c r="S84" s="42"/>
      <c r="T84" s="42"/>
      <c r="U84" s="42"/>
      <c r="V84" s="42"/>
      <c r="W84" s="42"/>
      <c r="X84" s="42"/>
      <c r="Y84" s="42"/>
      <c r="Z84" s="42"/>
      <c r="AA84" s="42"/>
      <c r="AB84" s="42"/>
      <c r="AC84" s="42"/>
      <c r="AD84" s="42"/>
      <c r="AE84" s="42"/>
      <c r="AF84" s="42"/>
      <c r="AG84" s="42"/>
      <c r="AM84" s="45"/>
      <c r="AN84" s="45"/>
      <c r="AO84" s="45"/>
      <c r="AP84" s="45"/>
      <c r="AQ84" s="45"/>
      <c r="AR84" s="45"/>
      <c r="AS84" s="45"/>
      <c r="AT84" s="45"/>
      <c r="AU84" s="45"/>
      <c r="AV84" s="45"/>
      <c r="AW84" s="45"/>
      <c r="AX84" s="45"/>
      <c r="AY84" s="45"/>
      <c r="AZ84" s="45"/>
      <c r="BA84" s="45"/>
      <c r="BB84" s="45"/>
      <c r="BC84" s="45"/>
      <c r="BD84" s="45"/>
    </row>
    <row r="85" spans="1:56" x14ac:dyDescent="0.2">
      <c r="B85" s="55"/>
      <c r="C85" s="55"/>
      <c r="D85" s="55"/>
      <c r="E85" s="55"/>
      <c r="F85" s="55"/>
      <c r="G85" s="55"/>
      <c r="H85" s="55"/>
      <c r="I85" s="55"/>
      <c r="J85" s="55"/>
      <c r="K85" s="55"/>
      <c r="L85" s="55"/>
      <c r="M85" s="55"/>
      <c r="N85" s="55"/>
      <c r="O85" s="55"/>
      <c r="P85" s="55"/>
      <c r="Q85" s="55"/>
      <c r="R85" s="42"/>
      <c r="S85" s="42"/>
      <c r="T85" s="42"/>
      <c r="U85" s="42"/>
      <c r="V85" s="42"/>
      <c r="W85" s="42"/>
      <c r="X85" s="42"/>
      <c r="Y85" s="42"/>
      <c r="Z85" s="42"/>
      <c r="AA85" s="42"/>
      <c r="AB85" s="42"/>
      <c r="AC85" s="42"/>
      <c r="AD85" s="42"/>
      <c r="AE85" s="42"/>
      <c r="AF85" s="42"/>
      <c r="AG85" s="42"/>
      <c r="AM85" s="45"/>
      <c r="AN85" s="45"/>
      <c r="AO85" s="45"/>
      <c r="AP85" s="45"/>
      <c r="AQ85" s="45"/>
      <c r="AR85" s="45"/>
      <c r="AS85" s="45"/>
      <c r="AT85" s="45"/>
      <c r="AU85" s="45"/>
      <c r="AV85" s="45"/>
      <c r="AW85" s="45"/>
      <c r="AX85" s="45"/>
      <c r="AY85" s="45"/>
      <c r="AZ85" s="45"/>
      <c r="BA85" s="45"/>
      <c r="BB85" s="45"/>
      <c r="BC85" s="45"/>
      <c r="BD85" s="45"/>
    </row>
    <row r="86" spans="1:56" x14ac:dyDescent="0.2">
      <c r="B86" s="55"/>
      <c r="C86" s="55"/>
      <c r="D86" s="55"/>
      <c r="E86" s="55"/>
      <c r="F86" s="55"/>
      <c r="G86" s="55"/>
      <c r="H86" s="55"/>
      <c r="I86" s="55"/>
      <c r="J86" s="55"/>
      <c r="K86" s="55"/>
      <c r="L86" s="55"/>
      <c r="M86" s="55"/>
      <c r="N86" s="55"/>
      <c r="O86" s="55"/>
      <c r="P86" s="55"/>
      <c r="Q86" s="55"/>
      <c r="R86" s="42"/>
      <c r="S86" s="42"/>
      <c r="T86" s="42"/>
      <c r="U86" s="42"/>
      <c r="V86" s="42"/>
      <c r="W86" s="42"/>
      <c r="X86" s="42"/>
      <c r="Y86" s="42"/>
      <c r="Z86" s="42"/>
      <c r="AA86" s="42"/>
      <c r="AB86" s="42"/>
      <c r="AC86" s="42"/>
      <c r="AD86" s="42"/>
      <c r="AE86" s="42"/>
      <c r="AF86" s="42"/>
      <c r="AG86" s="42"/>
      <c r="AM86" s="45"/>
      <c r="AN86" s="45"/>
      <c r="AO86" s="45"/>
      <c r="AP86" s="45"/>
      <c r="AQ86" s="45"/>
      <c r="AR86" s="45"/>
      <c r="AS86" s="45"/>
      <c r="AT86" s="45"/>
      <c r="AU86" s="45"/>
      <c r="AV86" s="45"/>
      <c r="AW86" s="45"/>
      <c r="AX86" s="45"/>
      <c r="AY86" s="45"/>
      <c r="AZ86" s="45"/>
      <c r="BA86" s="45"/>
      <c r="BB86" s="45"/>
      <c r="BC86" s="45"/>
      <c r="BD86" s="45"/>
    </row>
    <row r="87" spans="1:56" x14ac:dyDescent="0.2">
      <c r="B87" s="55"/>
      <c r="C87" s="55"/>
      <c r="D87" s="55"/>
      <c r="E87" s="55"/>
      <c r="F87" s="55"/>
      <c r="G87" s="55"/>
      <c r="H87" s="55"/>
      <c r="I87" s="55"/>
      <c r="J87" s="55"/>
      <c r="K87" s="55"/>
      <c r="L87" s="55"/>
      <c r="M87" s="55"/>
      <c r="N87" s="55"/>
      <c r="O87" s="55"/>
      <c r="P87" s="55"/>
      <c r="Q87" s="55"/>
      <c r="R87" s="42"/>
      <c r="S87" s="42"/>
      <c r="T87" s="42"/>
      <c r="U87" s="42"/>
      <c r="V87" s="42"/>
      <c r="W87" s="42"/>
      <c r="X87" s="42"/>
      <c r="Y87" s="42"/>
      <c r="Z87" s="42"/>
      <c r="AA87" s="42"/>
      <c r="AB87" s="42"/>
      <c r="AC87" s="42"/>
      <c r="AD87" s="42"/>
      <c r="AE87" s="42"/>
      <c r="AF87" s="42"/>
      <c r="AG87" s="42"/>
      <c r="AM87" s="45"/>
      <c r="AN87" s="45"/>
      <c r="AO87" s="45"/>
      <c r="AP87" s="45"/>
      <c r="AQ87" s="45"/>
      <c r="AR87" s="45"/>
      <c r="AS87" s="45"/>
      <c r="AT87" s="45"/>
      <c r="AU87" s="45"/>
      <c r="AV87" s="45"/>
      <c r="AW87" s="45"/>
      <c r="AX87" s="45"/>
      <c r="AY87" s="45"/>
      <c r="AZ87" s="45"/>
      <c r="BA87" s="45"/>
      <c r="BB87" s="45"/>
      <c r="BC87" s="45"/>
      <c r="BD87" s="45"/>
    </row>
    <row r="88" spans="1:56" x14ac:dyDescent="0.2">
      <c r="B88" s="55"/>
      <c r="C88" s="55"/>
      <c r="D88" s="55"/>
      <c r="E88" s="55"/>
      <c r="F88" s="55"/>
      <c r="G88" s="55"/>
      <c r="H88" s="55"/>
      <c r="I88" s="55"/>
      <c r="J88" s="55"/>
      <c r="K88" s="55"/>
      <c r="L88" s="55"/>
      <c r="M88" s="55"/>
      <c r="N88" s="55"/>
      <c r="O88" s="55"/>
      <c r="P88" s="55"/>
      <c r="Q88" s="55"/>
      <c r="R88" s="42"/>
      <c r="S88" s="42"/>
      <c r="T88" s="42"/>
      <c r="U88" s="42"/>
      <c r="V88" s="42"/>
      <c r="W88" s="42"/>
      <c r="X88" s="42"/>
      <c r="Y88" s="42"/>
      <c r="Z88" s="42"/>
      <c r="AA88" s="42"/>
      <c r="AB88" s="42"/>
      <c r="AC88" s="42"/>
      <c r="AD88" s="42"/>
      <c r="AE88" s="42"/>
      <c r="AF88" s="42"/>
      <c r="AG88" s="42"/>
      <c r="AM88" s="45"/>
      <c r="AN88" s="45"/>
      <c r="AO88" s="45"/>
      <c r="AP88" s="45"/>
      <c r="AQ88" s="45"/>
      <c r="AR88" s="45"/>
      <c r="AS88" s="45"/>
      <c r="AT88" s="45"/>
      <c r="AU88" s="45"/>
      <c r="AV88" s="45"/>
      <c r="AW88" s="45"/>
      <c r="AX88" s="45"/>
      <c r="AY88" s="45"/>
      <c r="AZ88" s="45"/>
      <c r="BA88" s="45"/>
      <c r="BB88" s="45"/>
      <c r="BC88" s="45"/>
      <c r="BD88" s="45"/>
    </row>
    <row r="89" spans="1:56" x14ac:dyDescent="0.2">
      <c r="B89" s="55"/>
      <c r="C89" s="55"/>
      <c r="D89" s="55"/>
      <c r="E89" s="55"/>
      <c r="F89" s="55"/>
      <c r="G89" s="55"/>
      <c r="H89" s="55"/>
      <c r="I89" s="55"/>
      <c r="J89" s="55"/>
      <c r="K89" s="55"/>
      <c r="L89" s="55"/>
      <c r="M89" s="55"/>
      <c r="N89" s="55"/>
      <c r="O89" s="55"/>
      <c r="P89" s="55"/>
      <c r="Q89" s="55"/>
      <c r="R89" s="42"/>
      <c r="S89" s="42"/>
      <c r="T89" s="42"/>
      <c r="U89" s="42"/>
      <c r="V89" s="42"/>
      <c r="W89" s="42"/>
      <c r="X89" s="42"/>
      <c r="Y89" s="42"/>
      <c r="Z89" s="42"/>
      <c r="AA89" s="42"/>
      <c r="AB89" s="42"/>
      <c r="AC89" s="42"/>
      <c r="AD89" s="42"/>
      <c r="AE89" s="42"/>
      <c r="AF89" s="42"/>
      <c r="AG89" s="42"/>
      <c r="AM89" s="45"/>
      <c r="AN89" s="45"/>
      <c r="AO89" s="45"/>
      <c r="AP89" s="45"/>
      <c r="AQ89" s="45"/>
      <c r="AR89" s="45"/>
      <c r="AS89" s="45"/>
      <c r="AT89" s="45"/>
      <c r="AU89" s="45"/>
      <c r="AV89" s="45"/>
      <c r="AW89" s="45"/>
      <c r="AX89" s="45"/>
      <c r="AY89" s="45"/>
      <c r="AZ89" s="45"/>
      <c r="BA89" s="45"/>
      <c r="BB89" s="45"/>
      <c r="BC89" s="45"/>
      <c r="BD89" s="45"/>
    </row>
    <row r="90" spans="1:56" x14ac:dyDescent="0.2">
      <c r="AM90" s="45"/>
      <c r="AN90" s="91"/>
      <c r="AO90" s="91"/>
      <c r="AP90" s="91"/>
      <c r="AQ90" s="91"/>
      <c r="AR90" s="91"/>
      <c r="AS90" s="91"/>
      <c r="AT90" s="91"/>
      <c r="AU90" s="91"/>
      <c r="AV90" s="91"/>
      <c r="AW90" s="91"/>
      <c r="AX90" s="91"/>
      <c r="AY90" s="91"/>
      <c r="AZ90" s="91"/>
      <c r="BA90" s="91"/>
      <c r="BB90" s="91"/>
      <c r="BC90" s="91"/>
      <c r="BD90" s="91"/>
    </row>
    <row r="91" spans="1:56" ht="14.25" x14ac:dyDescent="0.2">
      <c r="B91" s="229"/>
      <c r="C91" s="229"/>
      <c r="D91" s="229"/>
      <c r="E91" s="229"/>
      <c r="F91" s="229"/>
      <c r="G91" s="229"/>
      <c r="AM91" s="45"/>
      <c r="AN91" s="91"/>
      <c r="AO91" s="91"/>
      <c r="AP91" s="91"/>
      <c r="AQ91" s="91"/>
      <c r="AR91" s="91"/>
      <c r="AS91" s="91"/>
      <c r="AT91" s="91"/>
      <c r="AU91" s="91"/>
      <c r="AV91" s="91"/>
      <c r="AW91" s="91"/>
      <c r="AX91" s="91"/>
      <c r="AY91" s="91"/>
      <c r="AZ91" s="91"/>
      <c r="BA91" s="91"/>
      <c r="BB91" s="91"/>
      <c r="BC91" s="91"/>
      <c r="BD91" s="91"/>
    </row>
    <row r="92" spans="1:56" x14ac:dyDescent="0.2">
      <c r="AM92" s="45"/>
      <c r="AN92" s="91"/>
      <c r="AO92" s="91"/>
      <c r="AP92" s="91"/>
      <c r="AQ92" s="91"/>
      <c r="AR92" s="91"/>
      <c r="AS92" s="91"/>
      <c r="AT92" s="91"/>
      <c r="AU92" s="91"/>
      <c r="AV92" s="91"/>
      <c r="AW92" s="91"/>
      <c r="AX92" s="91"/>
      <c r="AY92" s="91"/>
      <c r="AZ92" s="91"/>
      <c r="BA92" s="91"/>
      <c r="BB92" s="91"/>
      <c r="BC92" s="91"/>
      <c r="BD92" s="91"/>
    </row>
    <row r="93" spans="1:56" x14ac:dyDescent="0.2">
      <c r="J93" s="153"/>
      <c r="AM93" s="45"/>
      <c r="AN93" s="91"/>
      <c r="AO93" s="91"/>
      <c r="AP93" s="91"/>
      <c r="AQ93" s="91"/>
      <c r="AR93" s="91"/>
      <c r="AS93" s="91"/>
      <c r="AT93" s="91"/>
      <c r="AU93" s="91"/>
      <c r="AV93" s="91"/>
      <c r="AW93" s="91"/>
      <c r="AX93" s="91"/>
      <c r="AY93" s="91"/>
      <c r="AZ93" s="91"/>
      <c r="BA93" s="91"/>
      <c r="BB93" s="91"/>
      <c r="BC93" s="91"/>
      <c r="BD93" s="91"/>
    </row>
    <row r="94" spans="1:56" x14ac:dyDescent="0.2">
      <c r="J94" s="153"/>
      <c r="AM94" s="45"/>
      <c r="AN94" s="91"/>
      <c r="AO94" s="91"/>
      <c r="AP94" s="91"/>
      <c r="AQ94" s="91"/>
      <c r="AR94" s="91"/>
      <c r="AS94" s="91"/>
      <c r="AT94" s="91"/>
      <c r="AU94" s="91"/>
      <c r="AV94" s="91"/>
      <c r="AW94" s="91"/>
      <c r="AX94" s="91"/>
      <c r="AY94" s="91"/>
      <c r="AZ94" s="91"/>
      <c r="BA94" s="91"/>
      <c r="BB94" s="91"/>
      <c r="BC94" s="91"/>
      <c r="BD94" s="91"/>
    </row>
    <row r="95" spans="1:56" x14ac:dyDescent="0.2">
      <c r="J95" s="153"/>
      <c r="AM95" s="45"/>
      <c r="AN95" s="91"/>
      <c r="AO95" s="91"/>
      <c r="AP95" s="91"/>
      <c r="AQ95" s="91"/>
      <c r="AR95" s="91"/>
      <c r="AS95" s="91"/>
      <c r="AT95" s="91"/>
      <c r="AU95" s="91"/>
      <c r="AV95" s="91"/>
      <c r="AW95" s="91"/>
      <c r="AX95" s="91"/>
      <c r="AY95" s="91"/>
      <c r="AZ95" s="91"/>
      <c r="BA95" s="91"/>
      <c r="BB95" s="91"/>
      <c r="BC95" s="91"/>
      <c r="BD95" s="91"/>
    </row>
    <row r="96" spans="1:56" x14ac:dyDescent="0.2">
      <c r="J96" s="42"/>
      <c r="AM96" s="45"/>
      <c r="AN96" s="91"/>
      <c r="AO96" s="91"/>
      <c r="AP96" s="91"/>
      <c r="AQ96" s="91"/>
      <c r="AR96" s="91"/>
      <c r="AS96" s="91"/>
      <c r="AT96" s="91"/>
      <c r="AU96" s="91"/>
      <c r="AV96" s="91"/>
      <c r="AW96" s="91"/>
      <c r="AX96" s="91"/>
      <c r="AY96" s="91"/>
      <c r="AZ96" s="91"/>
      <c r="BA96" s="91"/>
      <c r="BB96" s="91"/>
      <c r="BC96" s="91"/>
      <c r="BD96" s="91"/>
    </row>
    <row r="97" spans="10:56" x14ac:dyDescent="0.2">
      <c r="J97" s="153"/>
      <c r="AM97" s="45"/>
      <c r="AN97" s="45"/>
      <c r="AO97" s="45"/>
      <c r="AP97" s="45"/>
      <c r="AQ97" s="45"/>
      <c r="AR97" s="45"/>
      <c r="AS97" s="45"/>
      <c r="AT97" s="45"/>
      <c r="AU97" s="45"/>
      <c r="AV97" s="45"/>
      <c r="AW97" s="45"/>
      <c r="AX97" s="45"/>
      <c r="AY97" s="45"/>
      <c r="AZ97" s="45"/>
      <c r="BA97" s="45"/>
      <c r="BB97" s="45"/>
      <c r="BC97" s="45"/>
      <c r="BD97" s="45"/>
    </row>
    <row r="98" spans="10:56" x14ac:dyDescent="0.2">
      <c r="J98" s="153"/>
      <c r="AM98" s="40"/>
      <c r="AN98" s="91"/>
      <c r="AO98" s="91"/>
      <c r="AP98" s="91"/>
      <c r="AQ98" s="91"/>
      <c r="AR98" s="91"/>
      <c r="AS98" s="91"/>
      <c r="AT98" s="91"/>
      <c r="AU98" s="91"/>
      <c r="AV98" s="91"/>
      <c r="AW98" s="91"/>
      <c r="AX98" s="91"/>
      <c r="AY98" s="91"/>
      <c r="AZ98" s="91"/>
      <c r="BA98" s="91"/>
      <c r="BB98" s="91"/>
      <c r="BC98" s="91"/>
      <c r="BD98" s="45"/>
    </row>
    <row r="99" spans="10:56" x14ac:dyDescent="0.2">
      <c r="J99" s="50"/>
      <c r="AM99" s="45"/>
      <c r="AN99" s="45"/>
      <c r="AO99" s="45"/>
      <c r="AP99" s="45"/>
      <c r="AQ99" s="45"/>
      <c r="AR99" s="45"/>
      <c r="AS99" s="45"/>
      <c r="AT99" s="45"/>
      <c r="AU99" s="45"/>
      <c r="AV99" s="45"/>
      <c r="AW99" s="45"/>
      <c r="AX99" s="45"/>
      <c r="AY99" s="45"/>
      <c r="AZ99" s="45"/>
      <c r="BA99" s="45"/>
      <c r="BB99" s="45"/>
      <c r="BC99" s="45"/>
      <c r="BD99" s="45"/>
    </row>
    <row r="100" spans="10:56" x14ac:dyDescent="0.2">
      <c r="J100" s="183"/>
    </row>
    <row r="101" spans="10:56" x14ac:dyDescent="0.2">
      <c r="J101" s="153"/>
    </row>
    <row r="102" spans="10:56" x14ac:dyDescent="0.2">
      <c r="J102" s="153"/>
    </row>
    <row r="103" spans="10:56" x14ac:dyDescent="0.2">
      <c r="J103" s="153"/>
    </row>
    <row r="114" spans="2:18" ht="14.25" x14ac:dyDescent="0.2">
      <c r="B114" s="93"/>
    </row>
    <row r="127" spans="2:18" x14ac:dyDescent="0.2">
      <c r="B127" s="45"/>
      <c r="C127" s="45"/>
      <c r="D127" s="45"/>
      <c r="E127" s="45"/>
      <c r="F127" s="45"/>
      <c r="G127" s="45"/>
      <c r="H127" s="45"/>
      <c r="I127" s="45"/>
      <c r="J127" s="45"/>
      <c r="K127" s="45"/>
      <c r="L127" s="45"/>
      <c r="M127" s="45"/>
      <c r="N127" s="45"/>
      <c r="O127" s="45"/>
      <c r="P127" s="45"/>
      <c r="Q127" s="45"/>
      <c r="R127" s="45"/>
    </row>
    <row r="128" spans="2:18" x14ac:dyDescent="0.2">
      <c r="B128" s="45"/>
      <c r="C128" s="45"/>
      <c r="D128" s="45"/>
      <c r="E128" s="45"/>
      <c r="F128" s="45"/>
      <c r="G128" s="45"/>
      <c r="H128" s="45"/>
      <c r="I128" s="45"/>
      <c r="J128" s="45"/>
      <c r="K128" s="45"/>
      <c r="L128" s="45"/>
      <c r="M128" s="45"/>
      <c r="N128" s="45"/>
      <c r="O128" s="45"/>
      <c r="P128" s="45"/>
      <c r="Q128" s="45"/>
      <c r="R128" s="45"/>
    </row>
    <row r="129" spans="2:18" x14ac:dyDescent="0.2">
      <c r="B129" s="45"/>
      <c r="C129" s="45"/>
      <c r="D129" s="45"/>
      <c r="E129" s="45"/>
      <c r="F129" s="45"/>
      <c r="G129" s="45"/>
      <c r="H129" s="45"/>
      <c r="I129" s="45"/>
      <c r="J129" s="45"/>
      <c r="K129" s="45"/>
      <c r="L129" s="45"/>
      <c r="M129" s="45"/>
      <c r="N129" s="45"/>
      <c r="O129" s="45"/>
      <c r="P129" s="45"/>
      <c r="Q129" s="45"/>
      <c r="R129" s="45"/>
    </row>
  </sheetData>
  <mergeCells count="6">
    <mergeCell ref="R26:R27"/>
    <mergeCell ref="B91:G91"/>
    <mergeCell ref="A25:J25"/>
    <mergeCell ref="K25:Q25"/>
    <mergeCell ref="B26:J26"/>
    <mergeCell ref="K26:Q2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N32"/>
  <sheetViews>
    <sheetView workbookViewId="0">
      <selection activeCell="H14" sqref="H14"/>
    </sheetView>
  </sheetViews>
  <sheetFormatPr defaultRowHeight="12.75" x14ac:dyDescent="0.2"/>
  <cols>
    <col min="1" max="1" width="36" style="6" customWidth="1"/>
    <col min="2" max="2" width="12.7109375" style="6" bestFit="1" customWidth="1"/>
    <col min="3" max="3" width="10.85546875" style="6" bestFit="1" customWidth="1"/>
    <col min="4" max="4" width="12.7109375" style="6" bestFit="1" customWidth="1"/>
    <col min="5" max="7" width="10.85546875" style="6" bestFit="1" customWidth="1"/>
    <col min="8" max="8" width="9.85546875" style="6" bestFit="1" customWidth="1"/>
    <col min="9" max="12" width="10.85546875" style="6" bestFit="1" customWidth="1"/>
    <col min="13" max="13" width="9.28515625" style="6" bestFit="1" customWidth="1"/>
    <col min="14" max="14" width="12.7109375" style="6" bestFit="1" customWidth="1"/>
    <col min="15" max="16384" width="9.140625" style="6"/>
  </cols>
  <sheetData>
    <row r="2" spans="2:2" ht="14.25" x14ac:dyDescent="0.2">
      <c r="B2" s="98" t="s">
        <v>548</v>
      </c>
    </row>
    <row r="19" spans="1:14" x14ac:dyDescent="0.2">
      <c r="A19" s="6" t="s">
        <v>514</v>
      </c>
    </row>
    <row r="21" spans="1:14" x14ac:dyDescent="0.2">
      <c r="A21" s="6" t="s">
        <v>515</v>
      </c>
    </row>
    <row r="23" spans="1:14" s="95" customFormat="1" ht="51" x14ac:dyDescent="0.2">
      <c r="B23" s="96" t="s">
        <v>516</v>
      </c>
      <c r="C23" s="96" t="s">
        <v>517</v>
      </c>
      <c r="D23" s="96" t="s">
        <v>518</v>
      </c>
      <c r="E23" s="96" t="s">
        <v>519</v>
      </c>
      <c r="F23" s="96" t="s">
        <v>520</v>
      </c>
      <c r="G23" s="96" t="s">
        <v>521</v>
      </c>
      <c r="H23" s="96" t="s">
        <v>522</v>
      </c>
      <c r="I23" s="96" t="s">
        <v>523</v>
      </c>
      <c r="J23" s="96" t="s">
        <v>524</v>
      </c>
      <c r="K23" s="96" t="s">
        <v>525</v>
      </c>
      <c r="L23" s="96" t="s">
        <v>526</v>
      </c>
      <c r="M23" s="96" t="s">
        <v>527</v>
      </c>
      <c r="N23" s="96" t="s">
        <v>19</v>
      </c>
    </row>
    <row r="24" spans="1:14" x14ac:dyDescent="0.2">
      <c r="B24" s="97" t="s">
        <v>528</v>
      </c>
      <c r="C24" s="97" t="s">
        <v>529</v>
      </c>
      <c r="D24" s="97" t="s">
        <v>530</v>
      </c>
      <c r="E24" s="97" t="s">
        <v>531</v>
      </c>
      <c r="F24" s="97" t="s">
        <v>532</v>
      </c>
      <c r="G24" s="97" t="s">
        <v>533</v>
      </c>
      <c r="H24" s="97" t="s">
        <v>534</v>
      </c>
      <c r="I24" s="97" t="s">
        <v>535</v>
      </c>
      <c r="J24" s="97" t="s">
        <v>536</v>
      </c>
      <c r="K24" s="97" t="s">
        <v>537</v>
      </c>
      <c r="L24" s="97" t="s">
        <v>538</v>
      </c>
      <c r="M24" s="97" t="s">
        <v>539</v>
      </c>
    </row>
    <row r="25" spans="1:14" x14ac:dyDescent="0.2">
      <c r="A25" s="6" t="s">
        <v>540</v>
      </c>
      <c r="B25" s="6">
        <v>6589554</v>
      </c>
      <c r="C25" s="6">
        <v>13433438</v>
      </c>
      <c r="D25" s="6">
        <v>304944206</v>
      </c>
      <c r="E25" s="6">
        <v>230153776</v>
      </c>
      <c r="F25" s="6">
        <v>95774803</v>
      </c>
      <c r="G25" s="6">
        <v>165033164</v>
      </c>
      <c r="H25" s="6">
        <v>16262493</v>
      </c>
      <c r="I25" s="6">
        <v>122588407</v>
      </c>
      <c r="J25" s="6">
        <v>166242791</v>
      </c>
      <c r="K25" s="6">
        <v>26169764</v>
      </c>
      <c r="L25" s="6">
        <v>21349016</v>
      </c>
      <c r="M25" s="6">
        <v>3216351</v>
      </c>
      <c r="N25" s="6">
        <v>1171757763</v>
      </c>
    </row>
    <row r="26" spans="1:14" x14ac:dyDescent="0.2">
      <c r="A26" s="6" t="s">
        <v>541</v>
      </c>
      <c r="B26" s="6">
        <v>804552466</v>
      </c>
      <c r="C26" s="6">
        <v>106645964</v>
      </c>
      <c r="D26" s="6">
        <v>573624174</v>
      </c>
      <c r="E26" s="6">
        <v>148961413</v>
      </c>
      <c r="F26" s="6">
        <v>155759445</v>
      </c>
      <c r="G26" s="6">
        <v>102658174</v>
      </c>
      <c r="H26" s="6">
        <v>5625276</v>
      </c>
      <c r="I26" s="6">
        <v>266922233</v>
      </c>
      <c r="J26" s="6">
        <v>219442895.99999991</v>
      </c>
      <c r="K26" s="6">
        <v>39238536</v>
      </c>
      <c r="L26" s="6">
        <v>17100494</v>
      </c>
      <c r="M26" s="6">
        <v>0</v>
      </c>
      <c r="N26" s="6">
        <v>2440531071</v>
      </c>
    </row>
    <row r="27" spans="1:14" x14ac:dyDescent="0.2">
      <c r="A27" s="6" t="s">
        <v>542</v>
      </c>
      <c r="B27" s="6">
        <v>531849897</v>
      </c>
      <c r="C27" s="6">
        <v>27803038</v>
      </c>
      <c r="D27" s="6">
        <v>47365072</v>
      </c>
      <c r="E27" s="6">
        <v>61814147</v>
      </c>
      <c r="F27" s="6">
        <v>179669750</v>
      </c>
      <c r="G27" s="6">
        <v>13720883</v>
      </c>
      <c r="H27" s="6">
        <v>260785</v>
      </c>
      <c r="I27" s="6">
        <v>28439328</v>
      </c>
      <c r="J27" s="6">
        <v>47476758</v>
      </c>
      <c r="K27" s="6">
        <v>47610253</v>
      </c>
      <c r="L27" s="6">
        <v>44001138</v>
      </c>
      <c r="M27" s="6">
        <v>0</v>
      </c>
      <c r="N27" s="6">
        <v>1030011048.999999</v>
      </c>
    </row>
    <row r="28" spans="1:14" x14ac:dyDescent="0.2">
      <c r="A28" s="6" t="s">
        <v>543</v>
      </c>
      <c r="B28" s="6">
        <v>120795655</v>
      </c>
      <c r="C28" s="6">
        <v>3429278</v>
      </c>
      <c r="D28" s="6">
        <v>19451937</v>
      </c>
      <c r="E28" s="6">
        <v>21435303</v>
      </c>
      <c r="F28" s="6">
        <v>40404723.999999993</v>
      </c>
      <c r="G28" s="6">
        <v>9533952</v>
      </c>
      <c r="H28" s="6">
        <v>0</v>
      </c>
      <c r="I28" s="6">
        <v>11530918</v>
      </c>
      <c r="J28" s="6">
        <v>8607942</v>
      </c>
      <c r="K28" s="6">
        <v>10362892.999999991</v>
      </c>
      <c r="L28" s="6">
        <v>3828211</v>
      </c>
      <c r="M28" s="6">
        <v>0</v>
      </c>
      <c r="N28" s="6">
        <v>249380813</v>
      </c>
    </row>
    <row r="29" spans="1:14" x14ac:dyDescent="0.2">
      <c r="A29" s="6" t="s">
        <v>544</v>
      </c>
      <c r="B29" s="6">
        <v>348654565</v>
      </c>
      <c r="C29" s="6">
        <v>31054268</v>
      </c>
      <c r="D29" s="6">
        <v>114906231</v>
      </c>
      <c r="E29" s="6">
        <v>131167849</v>
      </c>
      <c r="F29" s="6">
        <v>123098014</v>
      </c>
      <c r="G29" s="6">
        <v>48602200</v>
      </c>
      <c r="H29" s="6">
        <v>8242706</v>
      </c>
      <c r="I29" s="6">
        <v>63029472</v>
      </c>
      <c r="J29" s="6">
        <v>151037954</v>
      </c>
      <c r="K29" s="6">
        <v>27714101</v>
      </c>
      <c r="L29" s="6">
        <v>29014997</v>
      </c>
      <c r="M29" s="6">
        <v>5701709</v>
      </c>
      <c r="N29" s="6">
        <v>1082224066</v>
      </c>
    </row>
    <row r="30" spans="1:14" x14ac:dyDescent="0.2">
      <c r="A30" s="6" t="s">
        <v>545</v>
      </c>
      <c r="B30" s="6">
        <v>213628853</v>
      </c>
      <c r="C30" s="6">
        <v>25451838</v>
      </c>
      <c r="D30" s="6">
        <v>36808615</v>
      </c>
      <c r="E30" s="6">
        <v>19081379</v>
      </c>
      <c r="F30" s="6">
        <v>91382218</v>
      </c>
      <c r="G30" s="6">
        <v>5922520</v>
      </c>
      <c r="H30" s="6">
        <v>486249</v>
      </c>
      <c r="I30" s="6">
        <v>33013814</v>
      </c>
      <c r="J30" s="6">
        <v>54899745</v>
      </c>
      <c r="K30" s="6">
        <v>54267018</v>
      </c>
      <c r="L30" s="6">
        <v>3127100</v>
      </c>
      <c r="M30" s="6">
        <v>0</v>
      </c>
      <c r="N30" s="6">
        <v>538069349</v>
      </c>
    </row>
    <row r="31" spans="1:14" x14ac:dyDescent="0.2">
      <c r="A31" s="6" t="s">
        <v>546</v>
      </c>
      <c r="B31" s="6">
        <v>220740702</v>
      </c>
      <c r="C31" s="6">
        <v>56670938</v>
      </c>
      <c r="D31" s="6">
        <v>165811551</v>
      </c>
      <c r="E31" s="6">
        <v>74023914</v>
      </c>
      <c r="F31" s="6">
        <v>142941177</v>
      </c>
      <c r="G31" s="6">
        <v>48653953</v>
      </c>
      <c r="H31" s="6">
        <v>14175553</v>
      </c>
      <c r="I31" s="6">
        <v>49643017</v>
      </c>
      <c r="J31" s="6">
        <v>158129250</v>
      </c>
      <c r="K31" s="6">
        <v>63098584</v>
      </c>
      <c r="L31" s="6">
        <v>13681404</v>
      </c>
      <c r="M31" s="6">
        <v>0</v>
      </c>
      <c r="N31" s="6">
        <v>1007570043</v>
      </c>
    </row>
    <row r="32" spans="1:14" x14ac:dyDescent="0.2">
      <c r="A32" s="6" t="s">
        <v>19</v>
      </c>
      <c r="B32" s="6">
        <v>2246811692</v>
      </c>
      <c r="C32" s="6">
        <v>264488762</v>
      </c>
      <c r="D32" s="6">
        <v>1262911786</v>
      </c>
      <c r="E32" s="6">
        <v>686637781</v>
      </c>
      <c r="F32" s="6">
        <v>829030131</v>
      </c>
      <c r="G32" s="6">
        <v>394124846</v>
      </c>
      <c r="H32" s="6">
        <v>45053062</v>
      </c>
      <c r="I32" s="6">
        <v>575167189</v>
      </c>
      <c r="J32" s="6">
        <v>805837336</v>
      </c>
      <c r="K32" s="6">
        <v>268461149</v>
      </c>
      <c r="L32" s="6">
        <v>132102360</v>
      </c>
      <c r="M32" s="6">
        <v>8918060</v>
      </c>
      <c r="N32" s="6">
        <v>7519544154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CW89"/>
  <sheetViews>
    <sheetView workbookViewId="0">
      <selection activeCell="J36" sqref="J36"/>
    </sheetView>
  </sheetViews>
  <sheetFormatPr defaultRowHeight="12.75" x14ac:dyDescent="0.2"/>
  <cols>
    <col min="11" max="11" width="17.85546875" customWidth="1"/>
    <col min="12" max="21" width="11.7109375" customWidth="1"/>
    <col min="22" max="25" width="10.140625" bestFit="1" customWidth="1"/>
    <col min="26" max="26" width="9.28515625" bestFit="1" customWidth="1"/>
    <col min="27" max="27" width="10.140625" bestFit="1" customWidth="1"/>
    <col min="28" max="30" width="9.28515625" bestFit="1" customWidth="1"/>
  </cols>
  <sheetData>
    <row r="2" spans="2:21" ht="14.25" x14ac:dyDescent="0.2">
      <c r="B2" s="93" t="s">
        <v>547</v>
      </c>
    </row>
    <row r="3" spans="2:21" ht="13.5" thickBot="1" x14ac:dyDescent="0.25"/>
    <row r="4" spans="2:21" ht="39.75" x14ac:dyDescent="0.2">
      <c r="K4" s="187"/>
      <c r="L4" s="188" t="s">
        <v>384</v>
      </c>
      <c r="M4" s="188" t="s">
        <v>385</v>
      </c>
      <c r="N4" s="188" t="s">
        <v>386</v>
      </c>
      <c r="O4" s="188" t="s">
        <v>387</v>
      </c>
      <c r="P4" s="188" t="s">
        <v>388</v>
      </c>
      <c r="Q4" s="188" t="s">
        <v>389</v>
      </c>
      <c r="R4" s="188" t="s">
        <v>390</v>
      </c>
      <c r="S4" s="188" t="s">
        <v>391</v>
      </c>
      <c r="T4" s="188" t="s">
        <v>392</v>
      </c>
      <c r="U4" s="189" t="s">
        <v>393</v>
      </c>
    </row>
    <row r="5" spans="2:21" ht="25.5" x14ac:dyDescent="0.2">
      <c r="K5" s="190" t="s">
        <v>591</v>
      </c>
      <c r="L5" s="184">
        <f t="shared" ref="L5:U5" si="0">+V72</f>
        <v>107460210</v>
      </c>
      <c r="M5" s="184">
        <f t="shared" si="0"/>
        <v>13959108</v>
      </c>
      <c r="N5" s="184">
        <f t="shared" si="0"/>
        <v>15984886</v>
      </c>
      <c r="O5" s="184">
        <f t="shared" si="0"/>
        <v>17570541</v>
      </c>
      <c r="P5" s="184">
        <f t="shared" si="0"/>
        <v>16823780</v>
      </c>
      <c r="Q5" s="184">
        <f t="shared" si="0"/>
        <v>6971402</v>
      </c>
      <c r="R5" s="184">
        <f t="shared" si="0"/>
        <v>14770927</v>
      </c>
      <c r="S5" s="184">
        <f t="shared" si="0"/>
        <v>6911323</v>
      </c>
      <c r="T5" s="184">
        <f t="shared" si="0"/>
        <v>7664894</v>
      </c>
      <c r="U5" s="191">
        <f t="shared" si="0"/>
        <v>6803349</v>
      </c>
    </row>
    <row r="6" spans="2:21" x14ac:dyDescent="0.2">
      <c r="K6" s="237"/>
      <c r="L6" s="238"/>
      <c r="M6" s="185">
        <f t="shared" ref="M6:U6" si="1">+M5/$L$5</f>
        <v>0.12990024865948058</v>
      </c>
      <c r="N6" s="185">
        <f t="shared" si="1"/>
        <v>0.14875167282848228</v>
      </c>
      <c r="O6" s="185">
        <f t="shared" si="1"/>
        <v>0.16350741358126883</v>
      </c>
      <c r="P6" s="185">
        <f t="shared" si="1"/>
        <v>0.15655822745926143</v>
      </c>
      <c r="Q6" s="185">
        <f t="shared" si="1"/>
        <v>6.4874263692579787E-2</v>
      </c>
      <c r="R6" s="185">
        <f t="shared" si="1"/>
        <v>0.13745484956710954</v>
      </c>
      <c r="S6" s="185">
        <f t="shared" si="1"/>
        <v>6.4315182335861809E-2</v>
      </c>
      <c r="T6" s="185">
        <f t="shared" si="1"/>
        <v>7.1327740751669852E-2</v>
      </c>
      <c r="U6" s="192">
        <f t="shared" si="1"/>
        <v>6.3310401124285903E-2</v>
      </c>
    </row>
    <row r="7" spans="2:21" ht="25.5" x14ac:dyDescent="0.2">
      <c r="K7" s="190" t="s">
        <v>590</v>
      </c>
      <c r="L7" s="184">
        <f t="shared" ref="L7:U7" si="2">+AF72</f>
        <v>13675867</v>
      </c>
      <c r="M7" s="184">
        <f t="shared" si="2"/>
        <v>1486111</v>
      </c>
      <c r="N7" s="184">
        <f t="shared" si="2"/>
        <v>1810980</v>
      </c>
      <c r="O7" s="184">
        <f t="shared" si="2"/>
        <v>2005682</v>
      </c>
      <c r="P7" s="184">
        <f t="shared" si="2"/>
        <v>1939732</v>
      </c>
      <c r="Q7" s="184">
        <f t="shared" si="2"/>
        <v>801639</v>
      </c>
      <c r="R7" s="184">
        <f t="shared" si="2"/>
        <v>2037198</v>
      </c>
      <c r="S7" s="184">
        <f t="shared" si="2"/>
        <v>955090</v>
      </c>
      <c r="T7" s="184">
        <f t="shared" si="2"/>
        <v>1208372</v>
      </c>
      <c r="U7" s="191">
        <f t="shared" si="2"/>
        <v>1431063</v>
      </c>
    </row>
    <row r="8" spans="2:21" x14ac:dyDescent="0.2">
      <c r="K8" s="237"/>
      <c r="L8" s="238"/>
      <c r="M8" s="185">
        <f t="shared" ref="M8:U8" si="3">+M7/$L$7</f>
        <v>0.1086666753924998</v>
      </c>
      <c r="N8" s="185">
        <f t="shared" si="3"/>
        <v>0.13242158614148558</v>
      </c>
      <c r="O8" s="185">
        <f t="shared" si="3"/>
        <v>0.1466584897323146</v>
      </c>
      <c r="P8" s="185">
        <f t="shared" si="3"/>
        <v>0.14183612636771037</v>
      </c>
      <c r="Q8" s="185">
        <f t="shared" si="3"/>
        <v>5.8617051482001102E-2</v>
      </c>
      <c r="R8" s="185">
        <f t="shared" si="3"/>
        <v>0.14896298713639142</v>
      </c>
      <c r="S8" s="185">
        <f t="shared" si="3"/>
        <v>6.9837619801362508E-2</v>
      </c>
      <c r="T8" s="185">
        <f t="shared" si="3"/>
        <v>8.8357981252669388E-2</v>
      </c>
      <c r="U8" s="192">
        <f t="shared" si="3"/>
        <v>0.10464148269356524</v>
      </c>
    </row>
    <row r="9" spans="2:21" ht="25.5" x14ac:dyDescent="0.2">
      <c r="K9" s="193" t="s">
        <v>592</v>
      </c>
      <c r="L9" s="184">
        <f t="shared" ref="L9:U9" si="4">+AP72</f>
        <v>7053456</v>
      </c>
      <c r="M9" s="184">
        <f t="shared" si="4"/>
        <v>94397</v>
      </c>
      <c r="N9" s="184">
        <f t="shared" si="4"/>
        <v>193072</v>
      </c>
      <c r="O9" s="184">
        <f t="shared" si="4"/>
        <v>327605</v>
      </c>
      <c r="P9" s="184">
        <f t="shared" si="4"/>
        <v>557203</v>
      </c>
      <c r="Q9" s="184">
        <f t="shared" si="4"/>
        <v>253342</v>
      </c>
      <c r="R9" s="184">
        <f t="shared" si="4"/>
        <v>1193429</v>
      </c>
      <c r="S9" s="184">
        <f t="shared" si="4"/>
        <v>691031</v>
      </c>
      <c r="T9" s="184">
        <f t="shared" si="4"/>
        <v>1192849</v>
      </c>
      <c r="U9" s="191">
        <f t="shared" si="4"/>
        <v>2550528</v>
      </c>
    </row>
    <row r="10" spans="2:21" x14ac:dyDescent="0.2">
      <c r="K10" s="194" t="s">
        <v>593</v>
      </c>
      <c r="L10" s="186"/>
      <c r="M10" s="185">
        <f t="shared" ref="M10:U10" si="5">+M9/$L$9</f>
        <v>1.3383084831038856E-2</v>
      </c>
      <c r="N10" s="185">
        <f t="shared" si="5"/>
        <v>2.737268085318743E-2</v>
      </c>
      <c r="O10" s="185">
        <f t="shared" si="5"/>
        <v>4.6446025891421168E-2</v>
      </c>
      <c r="P10" s="185">
        <f t="shared" si="5"/>
        <v>7.8997161107973168E-2</v>
      </c>
      <c r="Q10" s="185">
        <f t="shared" si="5"/>
        <v>3.5917428279130116E-2</v>
      </c>
      <c r="R10" s="185">
        <f t="shared" si="5"/>
        <v>0.16919776631483913</v>
      </c>
      <c r="S10" s="185">
        <f t="shared" si="5"/>
        <v>9.7970555143464422E-2</v>
      </c>
      <c r="T10" s="185">
        <f t="shared" si="5"/>
        <v>0.16911553712109353</v>
      </c>
      <c r="U10" s="192">
        <f t="shared" si="5"/>
        <v>0.36159976045785214</v>
      </c>
    </row>
    <row r="11" spans="2:21" x14ac:dyDescent="0.2">
      <c r="K11" s="195" t="s">
        <v>394</v>
      </c>
      <c r="L11" s="184">
        <f t="shared" ref="L11:U11" si="6">+CD72</f>
        <v>3969058</v>
      </c>
      <c r="M11" s="184">
        <f t="shared" si="6"/>
        <v>1882008</v>
      </c>
      <c r="N11" s="184">
        <f t="shared" si="6"/>
        <v>793939</v>
      </c>
      <c r="O11" s="184">
        <f t="shared" si="6"/>
        <v>534851</v>
      </c>
      <c r="P11" s="184">
        <f t="shared" si="6"/>
        <v>310694</v>
      </c>
      <c r="Q11" s="184">
        <f t="shared" si="6"/>
        <v>85249</v>
      </c>
      <c r="R11" s="184">
        <f t="shared" si="6"/>
        <v>199428</v>
      </c>
      <c r="S11" s="184">
        <f t="shared" si="6"/>
        <v>53298</v>
      </c>
      <c r="T11" s="184">
        <f t="shared" si="6"/>
        <v>49641</v>
      </c>
      <c r="U11" s="191">
        <f t="shared" si="6"/>
        <v>59950</v>
      </c>
    </row>
    <row r="12" spans="2:21" x14ac:dyDescent="0.2">
      <c r="K12" s="237"/>
      <c r="L12" s="238"/>
      <c r="M12" s="185">
        <f t="shared" ref="M12:U12" si="7">+M11/$L$11</f>
        <v>0.47416994158311621</v>
      </c>
      <c r="N12" s="185">
        <f t="shared" si="7"/>
        <v>0.20003209829637159</v>
      </c>
      <c r="O12" s="185">
        <f t="shared" si="7"/>
        <v>0.13475514845084149</v>
      </c>
      <c r="P12" s="185">
        <f t="shared" si="7"/>
        <v>7.8279027416580965E-2</v>
      </c>
      <c r="Q12" s="185">
        <f t="shared" si="7"/>
        <v>2.1478396133289057E-2</v>
      </c>
      <c r="R12" s="185">
        <f t="shared" si="7"/>
        <v>5.0245675422228651E-2</v>
      </c>
      <c r="S12" s="185">
        <f t="shared" si="7"/>
        <v>1.342837519633122E-2</v>
      </c>
      <c r="T12" s="185">
        <f t="shared" si="7"/>
        <v>1.2506997882117118E-2</v>
      </c>
      <c r="U12" s="192">
        <f t="shared" si="7"/>
        <v>1.5104339619123731E-2</v>
      </c>
    </row>
    <row r="13" spans="2:21" ht="51" x14ac:dyDescent="0.2">
      <c r="K13" s="195" t="s">
        <v>395</v>
      </c>
      <c r="L13" s="184">
        <f t="shared" ref="L13:U13" si="8">+CN72</f>
        <v>2560426</v>
      </c>
      <c r="M13" s="184">
        <f t="shared" si="8"/>
        <v>464309</v>
      </c>
      <c r="N13" s="184">
        <f t="shared" si="8"/>
        <v>430629</v>
      </c>
      <c r="O13" s="184">
        <f t="shared" si="8"/>
        <v>414159</v>
      </c>
      <c r="P13" s="184">
        <f t="shared" si="8"/>
        <v>341506</v>
      </c>
      <c r="Q13" s="184">
        <f t="shared" si="8"/>
        <v>107692</v>
      </c>
      <c r="R13" s="184">
        <f t="shared" si="8"/>
        <v>294688</v>
      </c>
      <c r="S13" s="184">
        <f t="shared" si="8"/>
        <v>108533</v>
      </c>
      <c r="T13" s="184">
        <f t="shared" si="8"/>
        <v>128430</v>
      </c>
      <c r="U13" s="191">
        <f t="shared" si="8"/>
        <v>270480</v>
      </c>
    </row>
    <row r="14" spans="2:21" ht="13.5" thickBot="1" x14ac:dyDescent="0.25">
      <c r="K14" s="235"/>
      <c r="L14" s="236"/>
      <c r="M14" s="196">
        <f t="shared" ref="M14:U14" si="9">+M13/$L$13</f>
        <v>0.18134052692794089</v>
      </c>
      <c r="N14" s="196">
        <f t="shared" si="9"/>
        <v>0.16818646584591782</v>
      </c>
      <c r="O14" s="196">
        <f t="shared" si="9"/>
        <v>0.16175394250800454</v>
      </c>
      <c r="P14" s="196">
        <f t="shared" si="9"/>
        <v>0.13337858621963689</v>
      </c>
      <c r="Q14" s="196">
        <f t="shared" si="9"/>
        <v>4.2060188421770436E-2</v>
      </c>
      <c r="R14" s="196">
        <f t="shared" si="9"/>
        <v>0.11509334774760138</v>
      </c>
      <c r="S14" s="196">
        <f t="shared" si="9"/>
        <v>4.2388649388812642E-2</v>
      </c>
      <c r="T14" s="196">
        <f t="shared" si="9"/>
        <v>5.0159621875422292E-2</v>
      </c>
      <c r="U14" s="197">
        <f t="shared" si="9"/>
        <v>0.10563867106489311</v>
      </c>
    </row>
    <row r="16" spans="2:21" x14ac:dyDescent="0.2">
      <c r="B16" s="10" t="s">
        <v>594</v>
      </c>
    </row>
    <row r="18" spans="1:101" s="54" customFormat="1" ht="56.25" customHeight="1" x14ac:dyDescent="0.2">
      <c r="A18" s="54" t="s">
        <v>182</v>
      </c>
      <c r="B18" s="54" t="s">
        <v>183</v>
      </c>
      <c r="C18" s="54" t="s">
        <v>184</v>
      </c>
      <c r="D18" s="54" t="s">
        <v>185</v>
      </c>
      <c r="E18" s="54" t="s">
        <v>186</v>
      </c>
      <c r="F18" s="54" t="s">
        <v>187</v>
      </c>
      <c r="G18" s="54" t="s">
        <v>188</v>
      </c>
      <c r="H18" s="54" t="s">
        <v>189</v>
      </c>
      <c r="I18" s="54" t="s">
        <v>190</v>
      </c>
      <c r="J18" s="54" t="s">
        <v>191</v>
      </c>
      <c r="K18" s="54" t="s">
        <v>192</v>
      </c>
      <c r="L18" s="54" t="s">
        <v>193</v>
      </c>
      <c r="M18" s="54" t="s">
        <v>194</v>
      </c>
      <c r="N18" s="54" t="s">
        <v>195</v>
      </c>
      <c r="O18" s="54" t="s">
        <v>196</v>
      </c>
      <c r="P18" s="54" t="s">
        <v>197</v>
      </c>
      <c r="Q18" s="54" t="s">
        <v>198</v>
      </c>
      <c r="R18" s="54" t="s">
        <v>199</v>
      </c>
      <c r="S18" s="54" t="s">
        <v>200</v>
      </c>
      <c r="T18" s="54" t="s">
        <v>201</v>
      </c>
      <c r="U18" s="54" t="s">
        <v>202</v>
      </c>
      <c r="V18" s="54" t="s">
        <v>203</v>
      </c>
      <c r="W18" s="54" t="s">
        <v>204</v>
      </c>
      <c r="X18" s="54" t="s">
        <v>205</v>
      </c>
      <c r="Y18" s="54" t="s">
        <v>206</v>
      </c>
      <c r="Z18" s="54" t="s">
        <v>207</v>
      </c>
      <c r="AA18" s="54" t="s">
        <v>208</v>
      </c>
      <c r="AB18" s="54" t="s">
        <v>209</v>
      </c>
      <c r="AC18" s="54" t="s">
        <v>210</v>
      </c>
      <c r="AD18" s="54" t="s">
        <v>211</v>
      </c>
      <c r="AE18" s="54" t="s">
        <v>212</v>
      </c>
      <c r="AF18" s="54" t="s">
        <v>213</v>
      </c>
      <c r="AG18" s="54" t="s">
        <v>214</v>
      </c>
      <c r="AH18" s="54" t="s">
        <v>215</v>
      </c>
      <c r="AI18" s="54" t="s">
        <v>216</v>
      </c>
      <c r="AJ18" s="54" t="s">
        <v>217</v>
      </c>
      <c r="AK18" s="54" t="s">
        <v>218</v>
      </c>
      <c r="AL18" s="54" t="s">
        <v>219</v>
      </c>
      <c r="AM18" s="54" t="s">
        <v>220</v>
      </c>
      <c r="AN18" s="54" t="s">
        <v>221</v>
      </c>
      <c r="AO18" s="54" t="s">
        <v>222</v>
      </c>
      <c r="AP18" s="54" t="s">
        <v>223</v>
      </c>
      <c r="AQ18" s="54" t="s">
        <v>224</v>
      </c>
      <c r="AR18" s="54" t="s">
        <v>225</v>
      </c>
      <c r="AS18" s="54" t="s">
        <v>226</v>
      </c>
      <c r="AT18" s="54" t="s">
        <v>227</v>
      </c>
      <c r="AU18" s="54" t="s">
        <v>228</v>
      </c>
      <c r="AV18" s="54" t="s">
        <v>229</v>
      </c>
      <c r="AW18" s="54" t="s">
        <v>230</v>
      </c>
      <c r="AX18" s="54" t="s">
        <v>231</v>
      </c>
      <c r="AY18" s="54" t="s">
        <v>232</v>
      </c>
      <c r="AZ18" s="54" t="s">
        <v>233</v>
      </c>
      <c r="BA18" s="54" t="s">
        <v>234</v>
      </c>
      <c r="BB18" s="54" t="s">
        <v>235</v>
      </c>
      <c r="BC18" s="54" t="s">
        <v>236</v>
      </c>
      <c r="BD18" s="54" t="s">
        <v>237</v>
      </c>
      <c r="BE18" s="54" t="s">
        <v>238</v>
      </c>
      <c r="BF18" s="54" t="s">
        <v>239</v>
      </c>
      <c r="BG18" s="54" t="s">
        <v>240</v>
      </c>
      <c r="BH18" s="54" t="s">
        <v>241</v>
      </c>
      <c r="BI18" s="54" t="s">
        <v>242</v>
      </c>
      <c r="BJ18" s="54" t="s">
        <v>243</v>
      </c>
      <c r="BK18" s="54" t="s">
        <v>244</v>
      </c>
      <c r="BL18" s="54" t="s">
        <v>245</v>
      </c>
      <c r="BM18" s="54" t="s">
        <v>246</v>
      </c>
      <c r="BN18" s="54" t="s">
        <v>247</v>
      </c>
      <c r="BO18" s="54" t="s">
        <v>248</v>
      </c>
      <c r="BP18" s="54" t="s">
        <v>249</v>
      </c>
      <c r="BQ18" s="54" t="s">
        <v>250</v>
      </c>
      <c r="BR18" s="54" t="s">
        <v>251</v>
      </c>
      <c r="BS18" s="54" t="s">
        <v>252</v>
      </c>
      <c r="BT18" s="54" t="s">
        <v>253</v>
      </c>
      <c r="BU18" s="54" t="s">
        <v>254</v>
      </c>
      <c r="BV18" s="54" t="s">
        <v>255</v>
      </c>
      <c r="BW18" s="54" t="s">
        <v>256</v>
      </c>
      <c r="BX18" s="54" t="s">
        <v>257</v>
      </c>
      <c r="BY18" s="54" t="s">
        <v>258</v>
      </c>
      <c r="BZ18" s="54" t="s">
        <v>259</v>
      </c>
      <c r="CA18" s="54" t="s">
        <v>260</v>
      </c>
      <c r="CB18" s="54" t="s">
        <v>261</v>
      </c>
      <c r="CC18" s="54" t="s">
        <v>262</v>
      </c>
      <c r="CD18" s="54" t="s">
        <v>263</v>
      </c>
      <c r="CE18" s="54" t="s">
        <v>264</v>
      </c>
      <c r="CF18" s="54" t="s">
        <v>265</v>
      </c>
      <c r="CG18" s="54" t="s">
        <v>266</v>
      </c>
      <c r="CH18" s="54" t="s">
        <v>267</v>
      </c>
      <c r="CI18" s="54" t="s">
        <v>268</v>
      </c>
      <c r="CJ18" s="54" t="s">
        <v>269</v>
      </c>
      <c r="CK18" s="54" t="s">
        <v>270</v>
      </c>
      <c r="CL18" s="54" t="s">
        <v>271</v>
      </c>
      <c r="CM18" s="54" t="s">
        <v>272</v>
      </c>
      <c r="CN18" s="54" t="s">
        <v>273</v>
      </c>
      <c r="CO18" s="54" t="s">
        <v>274</v>
      </c>
      <c r="CP18" s="54" t="s">
        <v>275</v>
      </c>
      <c r="CQ18" s="54" t="s">
        <v>276</v>
      </c>
      <c r="CR18" s="54" t="s">
        <v>277</v>
      </c>
      <c r="CS18" s="54" t="s">
        <v>278</v>
      </c>
      <c r="CT18" s="54" t="s">
        <v>279</v>
      </c>
      <c r="CU18" s="54" t="s">
        <v>280</v>
      </c>
      <c r="CV18" s="54" t="s">
        <v>281</v>
      </c>
      <c r="CW18" s="54" t="s">
        <v>282</v>
      </c>
    </row>
    <row r="19" spans="1:101" s="8" customFormat="1" ht="43.5" customHeight="1" x14ac:dyDescent="0.2">
      <c r="A19" s="8" t="s">
        <v>283</v>
      </c>
      <c r="B19" s="8" t="s">
        <v>284</v>
      </c>
      <c r="C19" s="8" t="s">
        <v>285</v>
      </c>
      <c r="D19" s="8" t="s">
        <v>286</v>
      </c>
      <c r="E19" s="8" t="s">
        <v>287</v>
      </c>
      <c r="F19" s="8" t="s">
        <v>288</v>
      </c>
      <c r="G19" s="8" t="s">
        <v>289</v>
      </c>
      <c r="H19" s="8" t="s">
        <v>290</v>
      </c>
      <c r="I19" s="8" t="s">
        <v>291</v>
      </c>
      <c r="J19" s="8" t="s">
        <v>292</v>
      </c>
      <c r="K19" s="8" t="s">
        <v>293</v>
      </c>
      <c r="L19" s="8" t="s">
        <v>294</v>
      </c>
      <c r="M19" s="8" t="s">
        <v>295</v>
      </c>
      <c r="N19" s="8" t="s">
        <v>296</v>
      </c>
      <c r="O19" s="8" t="s">
        <v>297</v>
      </c>
      <c r="P19" s="8" t="s">
        <v>298</v>
      </c>
      <c r="Q19" s="8" t="s">
        <v>299</v>
      </c>
      <c r="R19" s="8" t="s">
        <v>300</v>
      </c>
      <c r="S19" s="8" t="s">
        <v>301</v>
      </c>
      <c r="T19" s="8" t="s">
        <v>302</v>
      </c>
      <c r="U19" s="8" t="s">
        <v>303</v>
      </c>
      <c r="V19" s="8" t="s">
        <v>304</v>
      </c>
      <c r="W19" s="8" t="s">
        <v>305</v>
      </c>
      <c r="X19" s="8" t="s">
        <v>306</v>
      </c>
      <c r="Y19" s="8" t="s">
        <v>307</v>
      </c>
      <c r="Z19" s="8" t="s">
        <v>308</v>
      </c>
      <c r="AA19" s="8" t="s">
        <v>309</v>
      </c>
      <c r="AB19" s="8" t="s">
        <v>310</v>
      </c>
      <c r="AC19" s="8" t="s">
        <v>311</v>
      </c>
      <c r="AD19" s="8" t="s">
        <v>312</v>
      </c>
      <c r="AE19" s="8" t="s">
        <v>313</v>
      </c>
      <c r="AF19" s="8" t="s">
        <v>314</v>
      </c>
      <c r="AG19" s="8" t="s">
        <v>315</v>
      </c>
      <c r="AH19" s="8" t="s">
        <v>316</v>
      </c>
      <c r="AI19" s="8" t="s">
        <v>317</v>
      </c>
      <c r="AJ19" s="8" t="s">
        <v>318</v>
      </c>
      <c r="AK19" s="8" t="s">
        <v>319</v>
      </c>
      <c r="AL19" s="8" t="s">
        <v>320</v>
      </c>
      <c r="AM19" s="8" t="s">
        <v>321</v>
      </c>
      <c r="AN19" s="8" t="s">
        <v>322</v>
      </c>
      <c r="AO19" s="8" t="s">
        <v>323</v>
      </c>
      <c r="AP19" s="8" t="s">
        <v>324</v>
      </c>
      <c r="AQ19" s="8" t="s">
        <v>325</v>
      </c>
      <c r="AR19" s="8" t="s">
        <v>326</v>
      </c>
      <c r="AS19" s="8" t="s">
        <v>327</v>
      </c>
      <c r="AT19" s="8" t="s">
        <v>328</v>
      </c>
      <c r="AU19" s="8" t="s">
        <v>329</v>
      </c>
      <c r="AV19" s="8" t="s">
        <v>330</v>
      </c>
      <c r="AW19" s="8" t="s">
        <v>331</v>
      </c>
      <c r="AX19" s="8" t="s">
        <v>332</v>
      </c>
      <c r="AY19" s="8" t="s">
        <v>333</v>
      </c>
      <c r="AZ19" s="8" t="s">
        <v>334</v>
      </c>
      <c r="BA19" s="8" t="s">
        <v>335</v>
      </c>
      <c r="BB19" s="8" t="s">
        <v>336</v>
      </c>
      <c r="BC19" s="8" t="s">
        <v>337</v>
      </c>
      <c r="BD19" s="8" t="s">
        <v>338</v>
      </c>
      <c r="BE19" s="8" t="s">
        <v>339</v>
      </c>
      <c r="BF19" s="8" t="s">
        <v>340</v>
      </c>
      <c r="BG19" s="8" t="s">
        <v>341</v>
      </c>
      <c r="BH19" s="8" t="s">
        <v>342</v>
      </c>
      <c r="BI19" s="8" t="s">
        <v>343</v>
      </c>
      <c r="BJ19" s="8" t="s">
        <v>344</v>
      </c>
      <c r="BK19" s="8" t="s">
        <v>345</v>
      </c>
      <c r="BL19" s="8" t="s">
        <v>346</v>
      </c>
      <c r="BM19" s="8" t="s">
        <v>347</v>
      </c>
      <c r="BN19" s="8" t="s">
        <v>348</v>
      </c>
      <c r="BO19" s="8" t="s">
        <v>349</v>
      </c>
      <c r="BP19" s="8" t="s">
        <v>350</v>
      </c>
      <c r="BQ19" s="8" t="s">
        <v>351</v>
      </c>
      <c r="BR19" s="8" t="s">
        <v>352</v>
      </c>
      <c r="BS19" s="8" t="s">
        <v>353</v>
      </c>
      <c r="BT19" s="8" t="s">
        <v>354</v>
      </c>
      <c r="BU19" s="8" t="s">
        <v>355</v>
      </c>
      <c r="BV19" s="8" t="s">
        <v>356</v>
      </c>
      <c r="BW19" s="8" t="s">
        <v>357</v>
      </c>
      <c r="BX19" s="8" t="s">
        <v>358</v>
      </c>
      <c r="BY19" s="8" t="s">
        <v>359</v>
      </c>
      <c r="BZ19" s="8" t="s">
        <v>360</v>
      </c>
      <c r="CA19" s="8" t="s">
        <v>361</v>
      </c>
      <c r="CB19" s="8" t="s">
        <v>362</v>
      </c>
      <c r="CC19" s="8" t="s">
        <v>363</v>
      </c>
      <c r="CD19" s="8" t="s">
        <v>364</v>
      </c>
      <c r="CE19" s="8" t="s">
        <v>365</v>
      </c>
      <c r="CF19" s="8" t="s">
        <v>366</v>
      </c>
      <c r="CG19" s="8" t="s">
        <v>367</v>
      </c>
      <c r="CH19" s="8" t="s">
        <v>368</v>
      </c>
      <c r="CI19" s="8" t="s">
        <v>369</v>
      </c>
      <c r="CJ19" s="8" t="s">
        <v>370</v>
      </c>
      <c r="CK19" s="8" t="s">
        <v>371</v>
      </c>
      <c r="CL19" s="8" t="s">
        <v>372</v>
      </c>
      <c r="CM19" s="8" t="s">
        <v>373</v>
      </c>
      <c r="CN19" s="8" t="s">
        <v>374</v>
      </c>
      <c r="CO19" s="8" t="s">
        <v>375</v>
      </c>
      <c r="CP19" s="8" t="s">
        <v>376</v>
      </c>
      <c r="CQ19" s="8" t="s">
        <v>377</v>
      </c>
      <c r="CR19" s="8" t="s">
        <v>378</v>
      </c>
      <c r="CS19" s="8" t="s">
        <v>379</v>
      </c>
      <c r="CT19" s="8" t="s">
        <v>380</v>
      </c>
      <c r="CU19" s="8" t="s">
        <v>381</v>
      </c>
      <c r="CV19" s="8" t="s">
        <v>382</v>
      </c>
      <c r="CW19" s="8" t="s">
        <v>383</v>
      </c>
    </row>
    <row r="20" spans="1:101" x14ac:dyDescent="0.2">
      <c r="A20" t="s">
        <v>47</v>
      </c>
      <c r="B20">
        <v>1919867</v>
      </c>
      <c r="C20">
        <v>240465</v>
      </c>
      <c r="D20">
        <v>291957</v>
      </c>
      <c r="E20">
        <v>320868</v>
      </c>
      <c r="F20">
        <v>304158</v>
      </c>
      <c r="G20">
        <v>121175</v>
      </c>
      <c r="H20">
        <v>274319</v>
      </c>
      <c r="I20">
        <v>106130</v>
      </c>
      <c r="J20">
        <v>138730</v>
      </c>
      <c r="K20">
        <v>122065</v>
      </c>
      <c r="L20">
        <v>1867671</v>
      </c>
      <c r="M20">
        <v>221219</v>
      </c>
      <c r="N20">
        <v>283030</v>
      </c>
      <c r="O20">
        <v>314709</v>
      </c>
      <c r="P20">
        <v>300091</v>
      </c>
      <c r="Q20">
        <v>120567</v>
      </c>
      <c r="R20">
        <v>270126</v>
      </c>
      <c r="S20">
        <v>104863</v>
      </c>
      <c r="T20">
        <v>136285</v>
      </c>
      <c r="U20">
        <v>116781</v>
      </c>
      <c r="V20">
        <v>1680837</v>
      </c>
      <c r="W20">
        <v>203407</v>
      </c>
      <c r="X20">
        <v>259722</v>
      </c>
      <c r="Y20">
        <v>286064</v>
      </c>
      <c r="Z20">
        <v>271209</v>
      </c>
      <c r="AA20">
        <v>110648</v>
      </c>
      <c r="AB20">
        <v>242333</v>
      </c>
      <c r="AC20">
        <v>94687</v>
      </c>
      <c r="AD20">
        <v>116993</v>
      </c>
      <c r="AE20">
        <v>95774</v>
      </c>
      <c r="AF20">
        <v>186834</v>
      </c>
      <c r="AG20">
        <v>17812</v>
      </c>
      <c r="AH20">
        <v>23308</v>
      </c>
      <c r="AI20">
        <v>28645</v>
      </c>
      <c r="AJ20">
        <v>28882</v>
      </c>
      <c r="AK20">
        <v>9919</v>
      </c>
      <c r="AL20">
        <v>27793</v>
      </c>
      <c r="AM20">
        <v>10176</v>
      </c>
      <c r="AN20">
        <v>19292</v>
      </c>
      <c r="AO20">
        <v>21007</v>
      </c>
      <c r="AP20">
        <v>8096</v>
      </c>
      <c r="AQ20">
        <v>972</v>
      </c>
      <c r="AR20">
        <v>1098</v>
      </c>
      <c r="AS20">
        <v>910</v>
      </c>
      <c r="AT20">
        <v>728</v>
      </c>
      <c r="AU20">
        <v>356</v>
      </c>
      <c r="AV20">
        <v>1027</v>
      </c>
      <c r="AW20">
        <v>547</v>
      </c>
      <c r="AX20">
        <v>1033</v>
      </c>
      <c r="AY20">
        <v>1425</v>
      </c>
      <c r="AZ20">
        <v>7771</v>
      </c>
      <c r="BA20">
        <v>840</v>
      </c>
      <c r="BB20">
        <v>1098</v>
      </c>
      <c r="BC20">
        <v>910</v>
      </c>
      <c r="BD20">
        <v>728</v>
      </c>
      <c r="BE20">
        <v>344</v>
      </c>
      <c r="BF20">
        <v>1027</v>
      </c>
      <c r="BG20">
        <v>547</v>
      </c>
      <c r="BH20">
        <v>1033</v>
      </c>
      <c r="BI20">
        <v>1244</v>
      </c>
      <c r="BJ20">
        <v>193</v>
      </c>
      <c r="BK20">
        <v>0</v>
      </c>
      <c r="BL20">
        <v>0</v>
      </c>
      <c r="BM20">
        <v>0</v>
      </c>
      <c r="BN20">
        <v>0</v>
      </c>
      <c r="BO20">
        <v>12</v>
      </c>
      <c r="BP20">
        <v>0</v>
      </c>
      <c r="BQ20">
        <v>0</v>
      </c>
      <c r="BR20">
        <v>0</v>
      </c>
      <c r="BS20">
        <v>181</v>
      </c>
      <c r="BT20">
        <v>132</v>
      </c>
      <c r="BU20">
        <v>132</v>
      </c>
      <c r="BV20">
        <v>0</v>
      </c>
      <c r="BW20">
        <v>0</v>
      </c>
      <c r="BX20">
        <v>0</v>
      </c>
      <c r="BY20">
        <v>0</v>
      </c>
      <c r="BZ20">
        <v>0</v>
      </c>
      <c r="CA20">
        <v>0</v>
      </c>
      <c r="CB20">
        <v>0</v>
      </c>
      <c r="CC20">
        <v>0</v>
      </c>
      <c r="CD20">
        <v>23578</v>
      </c>
      <c r="CE20">
        <v>14247</v>
      </c>
      <c r="CF20">
        <v>4077</v>
      </c>
      <c r="CG20">
        <v>2504</v>
      </c>
      <c r="CH20">
        <v>1199</v>
      </c>
      <c r="CI20">
        <v>44</v>
      </c>
      <c r="CJ20">
        <v>623</v>
      </c>
      <c r="CK20">
        <v>85</v>
      </c>
      <c r="CL20">
        <v>154</v>
      </c>
      <c r="CM20">
        <v>645</v>
      </c>
      <c r="CN20">
        <v>20522</v>
      </c>
      <c r="CO20">
        <v>4027</v>
      </c>
      <c r="CP20">
        <v>3752</v>
      </c>
      <c r="CQ20">
        <v>2745</v>
      </c>
      <c r="CR20">
        <v>2140</v>
      </c>
      <c r="CS20">
        <v>208</v>
      </c>
      <c r="CT20">
        <v>2543</v>
      </c>
      <c r="CU20">
        <v>635</v>
      </c>
      <c r="CV20">
        <v>1258</v>
      </c>
      <c r="CW20">
        <v>3214</v>
      </c>
    </row>
    <row r="21" spans="1:101" x14ac:dyDescent="0.2">
      <c r="A21" t="s">
        <v>134</v>
      </c>
      <c r="B21">
        <v>336668</v>
      </c>
      <c r="C21">
        <v>85575</v>
      </c>
      <c r="D21">
        <v>65344</v>
      </c>
      <c r="E21">
        <v>63164</v>
      </c>
      <c r="F21">
        <v>47282</v>
      </c>
      <c r="G21">
        <v>11780</v>
      </c>
      <c r="H21">
        <v>25900</v>
      </c>
      <c r="I21">
        <v>7975</v>
      </c>
      <c r="J21">
        <v>12071</v>
      </c>
      <c r="K21">
        <v>17577</v>
      </c>
      <c r="L21">
        <v>283419</v>
      </c>
      <c r="M21">
        <v>58750</v>
      </c>
      <c r="N21">
        <v>58065</v>
      </c>
      <c r="O21">
        <v>59039</v>
      </c>
      <c r="P21">
        <v>45263</v>
      </c>
      <c r="Q21">
        <v>10863</v>
      </c>
      <c r="R21">
        <v>24033</v>
      </c>
      <c r="S21">
        <v>6740</v>
      </c>
      <c r="T21">
        <v>10900</v>
      </c>
      <c r="U21">
        <v>9766</v>
      </c>
      <c r="V21">
        <v>235946</v>
      </c>
      <c r="W21">
        <v>47871</v>
      </c>
      <c r="X21">
        <v>50790</v>
      </c>
      <c r="Y21">
        <v>50625</v>
      </c>
      <c r="Z21">
        <v>38159</v>
      </c>
      <c r="AA21">
        <v>9351</v>
      </c>
      <c r="AB21">
        <v>17554</v>
      </c>
      <c r="AC21">
        <v>4923</v>
      </c>
      <c r="AD21">
        <v>9168</v>
      </c>
      <c r="AE21">
        <v>7505</v>
      </c>
      <c r="AF21">
        <v>47473</v>
      </c>
      <c r="AG21">
        <v>10879</v>
      </c>
      <c r="AH21">
        <v>7275</v>
      </c>
      <c r="AI21">
        <v>8414</v>
      </c>
      <c r="AJ21">
        <v>7104</v>
      </c>
      <c r="AK21">
        <v>1512</v>
      </c>
      <c r="AL21">
        <v>6479</v>
      </c>
      <c r="AM21">
        <v>1817</v>
      </c>
      <c r="AN21">
        <v>1732</v>
      </c>
      <c r="AO21">
        <v>2261</v>
      </c>
      <c r="AP21">
        <v>5746</v>
      </c>
      <c r="AQ21">
        <v>103</v>
      </c>
      <c r="AR21">
        <v>159</v>
      </c>
      <c r="AS21">
        <v>589</v>
      </c>
      <c r="AT21">
        <v>346</v>
      </c>
      <c r="AU21">
        <v>164</v>
      </c>
      <c r="AV21">
        <v>564</v>
      </c>
      <c r="AW21">
        <v>791</v>
      </c>
      <c r="AX21">
        <v>891</v>
      </c>
      <c r="AY21">
        <v>2139</v>
      </c>
      <c r="AZ21">
        <v>5367</v>
      </c>
      <c r="BA21">
        <v>71</v>
      </c>
      <c r="BB21">
        <v>159</v>
      </c>
      <c r="BC21">
        <v>505</v>
      </c>
      <c r="BD21">
        <v>312</v>
      </c>
      <c r="BE21">
        <v>164</v>
      </c>
      <c r="BF21">
        <v>564</v>
      </c>
      <c r="BG21">
        <v>778</v>
      </c>
      <c r="BH21">
        <v>891</v>
      </c>
      <c r="BI21">
        <v>1923</v>
      </c>
      <c r="BJ21">
        <v>8</v>
      </c>
      <c r="BK21">
        <v>0</v>
      </c>
      <c r="BL21">
        <v>0</v>
      </c>
      <c r="BM21">
        <v>0</v>
      </c>
      <c r="BN21">
        <v>8</v>
      </c>
      <c r="BO21">
        <v>0</v>
      </c>
      <c r="BP21">
        <v>0</v>
      </c>
      <c r="BQ21">
        <v>0</v>
      </c>
      <c r="BR21">
        <v>0</v>
      </c>
      <c r="BS21">
        <v>0</v>
      </c>
      <c r="BT21">
        <v>371</v>
      </c>
      <c r="BU21">
        <v>32</v>
      </c>
      <c r="BV21">
        <v>0</v>
      </c>
      <c r="BW21">
        <v>84</v>
      </c>
      <c r="BX21">
        <v>26</v>
      </c>
      <c r="BY21">
        <v>0</v>
      </c>
      <c r="BZ21">
        <v>0</v>
      </c>
      <c r="CA21">
        <v>13</v>
      </c>
      <c r="CB21">
        <v>0</v>
      </c>
      <c r="CC21">
        <v>216</v>
      </c>
      <c r="CD21">
        <v>26338</v>
      </c>
      <c r="CE21">
        <v>18258</v>
      </c>
      <c r="CF21">
        <v>3878</v>
      </c>
      <c r="CG21">
        <v>2170</v>
      </c>
      <c r="CH21">
        <v>914</v>
      </c>
      <c r="CI21">
        <v>342</v>
      </c>
      <c r="CJ21">
        <v>423</v>
      </c>
      <c r="CK21">
        <v>83</v>
      </c>
      <c r="CL21">
        <v>45</v>
      </c>
      <c r="CM21">
        <v>225</v>
      </c>
      <c r="CN21">
        <v>21165</v>
      </c>
      <c r="CO21">
        <v>8464</v>
      </c>
      <c r="CP21">
        <v>3242</v>
      </c>
      <c r="CQ21">
        <v>1366</v>
      </c>
      <c r="CR21">
        <v>759</v>
      </c>
      <c r="CS21">
        <v>411</v>
      </c>
      <c r="CT21">
        <v>880</v>
      </c>
      <c r="CU21">
        <v>361</v>
      </c>
      <c r="CV21">
        <v>235</v>
      </c>
      <c r="CW21">
        <v>5447</v>
      </c>
    </row>
    <row r="22" spans="1:101" x14ac:dyDescent="0.2">
      <c r="A22" t="s">
        <v>116</v>
      </c>
      <c r="B22">
        <v>2573491</v>
      </c>
      <c r="C22">
        <v>318732</v>
      </c>
      <c r="D22">
        <v>366196</v>
      </c>
      <c r="E22">
        <v>395841</v>
      </c>
      <c r="F22">
        <v>395983</v>
      </c>
      <c r="G22">
        <v>171832</v>
      </c>
      <c r="H22">
        <v>402407</v>
      </c>
      <c r="I22">
        <v>179992</v>
      </c>
      <c r="J22">
        <v>195001</v>
      </c>
      <c r="K22">
        <v>147507</v>
      </c>
      <c r="L22">
        <v>2388640</v>
      </c>
      <c r="M22">
        <v>279017</v>
      </c>
      <c r="N22">
        <v>338837</v>
      </c>
      <c r="O22">
        <v>374647</v>
      </c>
      <c r="P22">
        <v>377871</v>
      </c>
      <c r="Q22">
        <v>166735</v>
      </c>
      <c r="R22">
        <v>379816</v>
      </c>
      <c r="S22">
        <v>171304</v>
      </c>
      <c r="T22">
        <v>181038</v>
      </c>
      <c r="U22">
        <v>119375</v>
      </c>
      <c r="V22">
        <v>2088074</v>
      </c>
      <c r="W22">
        <v>248789</v>
      </c>
      <c r="X22">
        <v>300256</v>
      </c>
      <c r="Y22">
        <v>332288</v>
      </c>
      <c r="Z22">
        <v>333708</v>
      </c>
      <c r="AA22">
        <v>147016</v>
      </c>
      <c r="AB22">
        <v>331749</v>
      </c>
      <c r="AC22">
        <v>148791</v>
      </c>
      <c r="AD22">
        <v>152020</v>
      </c>
      <c r="AE22">
        <v>93457</v>
      </c>
      <c r="AF22">
        <v>300566</v>
      </c>
      <c r="AG22">
        <v>30228</v>
      </c>
      <c r="AH22">
        <v>38581</v>
      </c>
      <c r="AI22">
        <v>42359</v>
      </c>
      <c r="AJ22">
        <v>44163</v>
      </c>
      <c r="AK22">
        <v>19719</v>
      </c>
      <c r="AL22">
        <v>48067</v>
      </c>
      <c r="AM22">
        <v>22513</v>
      </c>
      <c r="AN22">
        <v>29018</v>
      </c>
      <c r="AO22">
        <v>25918</v>
      </c>
      <c r="AP22">
        <v>54614</v>
      </c>
      <c r="AQ22">
        <v>668</v>
      </c>
      <c r="AR22">
        <v>3130</v>
      </c>
      <c r="AS22">
        <v>2442</v>
      </c>
      <c r="AT22">
        <v>3925</v>
      </c>
      <c r="AU22">
        <v>1069</v>
      </c>
      <c r="AV22">
        <v>10448</v>
      </c>
      <c r="AW22">
        <v>4599</v>
      </c>
      <c r="AX22">
        <v>8137</v>
      </c>
      <c r="AY22">
        <v>20196</v>
      </c>
      <c r="AZ22">
        <v>51554</v>
      </c>
      <c r="BA22">
        <v>626</v>
      </c>
      <c r="BB22">
        <v>2834</v>
      </c>
      <c r="BC22">
        <v>2442</v>
      </c>
      <c r="BD22">
        <v>3787</v>
      </c>
      <c r="BE22">
        <v>897</v>
      </c>
      <c r="BF22">
        <v>9424</v>
      </c>
      <c r="BG22">
        <v>4270</v>
      </c>
      <c r="BH22">
        <v>7689</v>
      </c>
      <c r="BI22">
        <v>19585</v>
      </c>
      <c r="BJ22">
        <v>2417</v>
      </c>
      <c r="BK22">
        <v>42</v>
      </c>
      <c r="BL22">
        <v>254</v>
      </c>
      <c r="BM22">
        <v>0</v>
      </c>
      <c r="BN22">
        <v>72</v>
      </c>
      <c r="BO22">
        <v>130</v>
      </c>
      <c r="BP22">
        <v>612</v>
      </c>
      <c r="BQ22">
        <v>329</v>
      </c>
      <c r="BR22">
        <v>448</v>
      </c>
      <c r="BS22">
        <v>530</v>
      </c>
      <c r="BT22">
        <v>643</v>
      </c>
      <c r="BU22">
        <v>0</v>
      </c>
      <c r="BV22">
        <v>42</v>
      </c>
      <c r="BW22">
        <v>0</v>
      </c>
      <c r="BX22">
        <v>66</v>
      </c>
      <c r="BY22">
        <v>42</v>
      </c>
      <c r="BZ22">
        <v>412</v>
      </c>
      <c r="CA22">
        <v>0</v>
      </c>
      <c r="CB22">
        <v>0</v>
      </c>
      <c r="CC22">
        <v>81</v>
      </c>
      <c r="CD22">
        <v>54884</v>
      </c>
      <c r="CE22">
        <v>27179</v>
      </c>
      <c r="CF22">
        <v>10833</v>
      </c>
      <c r="CG22">
        <v>6549</v>
      </c>
      <c r="CH22">
        <v>2860</v>
      </c>
      <c r="CI22">
        <v>459</v>
      </c>
      <c r="CJ22">
        <v>4178</v>
      </c>
      <c r="CK22">
        <v>587</v>
      </c>
      <c r="CL22">
        <v>1370</v>
      </c>
      <c r="CM22">
        <v>869</v>
      </c>
      <c r="CN22">
        <v>75353</v>
      </c>
      <c r="CO22">
        <v>11868</v>
      </c>
      <c r="CP22">
        <v>13396</v>
      </c>
      <c r="CQ22">
        <v>12203</v>
      </c>
      <c r="CR22">
        <v>11327</v>
      </c>
      <c r="CS22">
        <v>3569</v>
      </c>
      <c r="CT22">
        <v>7965</v>
      </c>
      <c r="CU22">
        <v>3502</v>
      </c>
      <c r="CV22">
        <v>4456</v>
      </c>
      <c r="CW22">
        <v>7067</v>
      </c>
    </row>
    <row r="23" spans="1:101" x14ac:dyDescent="0.2">
      <c r="A23" t="s">
        <v>71</v>
      </c>
      <c r="B23">
        <v>1190483</v>
      </c>
      <c r="C23">
        <v>234223</v>
      </c>
      <c r="D23">
        <v>200964</v>
      </c>
      <c r="E23">
        <v>208913</v>
      </c>
      <c r="F23">
        <v>166213</v>
      </c>
      <c r="G23">
        <v>64755</v>
      </c>
      <c r="H23">
        <v>138526</v>
      </c>
      <c r="I23">
        <v>52035</v>
      </c>
      <c r="J23">
        <v>66990</v>
      </c>
      <c r="K23">
        <v>57864</v>
      </c>
      <c r="L23">
        <v>1151867</v>
      </c>
      <c r="M23">
        <v>217445</v>
      </c>
      <c r="N23">
        <v>195468</v>
      </c>
      <c r="O23">
        <v>204533</v>
      </c>
      <c r="P23">
        <v>162865</v>
      </c>
      <c r="Q23">
        <v>63333</v>
      </c>
      <c r="R23">
        <v>135488</v>
      </c>
      <c r="S23">
        <v>51634</v>
      </c>
      <c r="T23">
        <v>65312</v>
      </c>
      <c r="U23">
        <v>55789</v>
      </c>
      <c r="V23">
        <v>1013982</v>
      </c>
      <c r="W23">
        <v>198804</v>
      </c>
      <c r="X23">
        <v>171729</v>
      </c>
      <c r="Y23">
        <v>180981</v>
      </c>
      <c r="Z23">
        <v>144647</v>
      </c>
      <c r="AA23">
        <v>56857</v>
      </c>
      <c r="AB23">
        <v>118853</v>
      </c>
      <c r="AC23">
        <v>43462</v>
      </c>
      <c r="AD23">
        <v>53837</v>
      </c>
      <c r="AE23">
        <v>44812</v>
      </c>
      <c r="AF23">
        <v>137885</v>
      </c>
      <c r="AG23">
        <v>18641</v>
      </c>
      <c r="AH23">
        <v>23739</v>
      </c>
      <c r="AI23">
        <v>23552</v>
      </c>
      <c r="AJ23">
        <v>18218</v>
      </c>
      <c r="AK23">
        <v>6476</v>
      </c>
      <c r="AL23">
        <v>16635</v>
      </c>
      <c r="AM23">
        <v>8172</v>
      </c>
      <c r="AN23">
        <v>11475</v>
      </c>
      <c r="AO23">
        <v>10977</v>
      </c>
      <c r="AP23">
        <v>5748</v>
      </c>
      <c r="AQ23">
        <v>516</v>
      </c>
      <c r="AR23">
        <v>713</v>
      </c>
      <c r="AS23">
        <v>761</v>
      </c>
      <c r="AT23">
        <v>974</v>
      </c>
      <c r="AU23">
        <v>305</v>
      </c>
      <c r="AV23">
        <v>942</v>
      </c>
      <c r="AW23">
        <v>295</v>
      </c>
      <c r="AX23">
        <v>506</v>
      </c>
      <c r="AY23">
        <v>736</v>
      </c>
      <c r="AZ23">
        <v>5642</v>
      </c>
      <c r="BA23">
        <v>516</v>
      </c>
      <c r="BB23">
        <v>713</v>
      </c>
      <c r="BC23">
        <v>761</v>
      </c>
      <c r="BD23">
        <v>974</v>
      </c>
      <c r="BE23">
        <v>305</v>
      </c>
      <c r="BF23">
        <v>836</v>
      </c>
      <c r="BG23">
        <v>295</v>
      </c>
      <c r="BH23">
        <v>506</v>
      </c>
      <c r="BI23">
        <v>736</v>
      </c>
      <c r="BJ23">
        <v>106</v>
      </c>
      <c r="BK23">
        <v>0</v>
      </c>
      <c r="BL23">
        <v>0</v>
      </c>
      <c r="BM23">
        <v>0</v>
      </c>
      <c r="BN23">
        <v>0</v>
      </c>
      <c r="BO23">
        <v>0</v>
      </c>
      <c r="BP23">
        <v>106</v>
      </c>
      <c r="BQ23">
        <v>0</v>
      </c>
      <c r="BR23">
        <v>0</v>
      </c>
      <c r="BS23">
        <v>0</v>
      </c>
      <c r="BT23">
        <v>0</v>
      </c>
      <c r="BU23">
        <v>0</v>
      </c>
      <c r="BV23">
        <v>0</v>
      </c>
      <c r="BW23">
        <v>0</v>
      </c>
      <c r="BX23">
        <v>0</v>
      </c>
      <c r="BY23">
        <v>0</v>
      </c>
      <c r="BZ23">
        <v>0</v>
      </c>
      <c r="CA23">
        <v>0</v>
      </c>
      <c r="CB23">
        <v>0</v>
      </c>
      <c r="CC23">
        <v>0</v>
      </c>
      <c r="CD23">
        <v>20051</v>
      </c>
      <c r="CE23">
        <v>13024</v>
      </c>
      <c r="CF23">
        <v>2418</v>
      </c>
      <c r="CG23">
        <v>1814</v>
      </c>
      <c r="CH23">
        <v>813</v>
      </c>
      <c r="CI23">
        <v>626</v>
      </c>
      <c r="CJ23">
        <v>850</v>
      </c>
      <c r="CK23">
        <v>26</v>
      </c>
      <c r="CL23">
        <v>377</v>
      </c>
      <c r="CM23">
        <v>103</v>
      </c>
      <c r="CN23">
        <v>12817</v>
      </c>
      <c r="CO23">
        <v>3238</v>
      </c>
      <c r="CP23">
        <v>2365</v>
      </c>
      <c r="CQ23">
        <v>1805</v>
      </c>
      <c r="CR23">
        <v>1561</v>
      </c>
      <c r="CS23">
        <v>491</v>
      </c>
      <c r="CT23">
        <v>1246</v>
      </c>
      <c r="CU23">
        <v>80</v>
      </c>
      <c r="CV23">
        <v>795</v>
      </c>
      <c r="CW23">
        <v>1236</v>
      </c>
    </row>
    <row r="24" spans="1:101" x14ac:dyDescent="0.2">
      <c r="A24" t="s">
        <v>131</v>
      </c>
      <c r="B24">
        <v>15567196</v>
      </c>
      <c r="C24">
        <v>1630187</v>
      </c>
      <c r="D24">
        <v>2088857</v>
      </c>
      <c r="E24">
        <v>2410314</v>
      </c>
      <c r="F24">
        <v>2316275</v>
      </c>
      <c r="G24">
        <v>881633</v>
      </c>
      <c r="H24">
        <v>2345526</v>
      </c>
      <c r="I24">
        <v>1001499</v>
      </c>
      <c r="J24">
        <v>1254614</v>
      </c>
      <c r="K24">
        <v>1638291</v>
      </c>
      <c r="L24">
        <v>13881374</v>
      </c>
      <c r="M24">
        <v>1377026</v>
      </c>
      <c r="N24">
        <v>1912253</v>
      </c>
      <c r="O24">
        <v>2232639</v>
      </c>
      <c r="P24">
        <v>2147383</v>
      </c>
      <c r="Q24">
        <v>821575</v>
      </c>
      <c r="R24">
        <v>2107418</v>
      </c>
      <c r="S24">
        <v>906969</v>
      </c>
      <c r="T24">
        <v>1100045</v>
      </c>
      <c r="U24">
        <v>1276066</v>
      </c>
      <c r="V24">
        <v>12059924</v>
      </c>
      <c r="W24">
        <v>1231727</v>
      </c>
      <c r="X24">
        <v>1699870</v>
      </c>
      <c r="Y24">
        <v>1974447</v>
      </c>
      <c r="Z24">
        <v>1887313</v>
      </c>
      <c r="AA24">
        <v>722264</v>
      </c>
      <c r="AB24">
        <v>1809911</v>
      </c>
      <c r="AC24">
        <v>776784</v>
      </c>
      <c r="AD24">
        <v>922517</v>
      </c>
      <c r="AE24">
        <v>1035091</v>
      </c>
      <c r="AF24">
        <v>1821450</v>
      </c>
      <c r="AG24">
        <v>145299</v>
      </c>
      <c r="AH24">
        <v>212383</v>
      </c>
      <c r="AI24">
        <v>258192</v>
      </c>
      <c r="AJ24">
        <v>260070</v>
      </c>
      <c r="AK24">
        <v>99311</v>
      </c>
      <c r="AL24">
        <v>297507</v>
      </c>
      <c r="AM24">
        <v>130185</v>
      </c>
      <c r="AN24">
        <v>177528</v>
      </c>
      <c r="AO24">
        <v>240975</v>
      </c>
      <c r="AP24">
        <v>851099</v>
      </c>
      <c r="AQ24">
        <v>11089</v>
      </c>
      <c r="AR24">
        <v>21794</v>
      </c>
      <c r="AS24">
        <v>42417</v>
      </c>
      <c r="AT24">
        <v>70480</v>
      </c>
      <c r="AU24">
        <v>30962</v>
      </c>
      <c r="AV24">
        <v>159374</v>
      </c>
      <c r="AW24">
        <v>71076</v>
      </c>
      <c r="AX24">
        <v>130805</v>
      </c>
      <c r="AY24">
        <v>313102</v>
      </c>
      <c r="AZ24">
        <v>615524</v>
      </c>
      <c r="BA24">
        <v>9887</v>
      </c>
      <c r="BB24">
        <v>20901</v>
      </c>
      <c r="BC24">
        <v>36503</v>
      </c>
      <c r="BD24">
        <v>57858</v>
      </c>
      <c r="BE24">
        <v>23397</v>
      </c>
      <c r="BF24">
        <v>126236</v>
      </c>
      <c r="BG24">
        <v>45698</v>
      </c>
      <c r="BH24">
        <v>85643</v>
      </c>
      <c r="BI24">
        <v>209401</v>
      </c>
      <c r="BJ24">
        <v>168738</v>
      </c>
      <c r="BK24">
        <v>807</v>
      </c>
      <c r="BL24">
        <v>774</v>
      </c>
      <c r="BM24">
        <v>4972</v>
      </c>
      <c r="BN24">
        <v>11415</v>
      </c>
      <c r="BO24">
        <v>6913</v>
      </c>
      <c r="BP24">
        <v>28379</v>
      </c>
      <c r="BQ24">
        <v>20969</v>
      </c>
      <c r="BR24">
        <v>34622</v>
      </c>
      <c r="BS24">
        <v>59887</v>
      </c>
      <c r="BT24">
        <v>66837</v>
      </c>
      <c r="BU24">
        <v>395</v>
      </c>
      <c r="BV24">
        <v>119</v>
      </c>
      <c r="BW24">
        <v>942</v>
      </c>
      <c r="BX24">
        <v>1207</v>
      </c>
      <c r="BY24">
        <v>652</v>
      </c>
      <c r="BZ24">
        <v>4759</v>
      </c>
      <c r="CA24">
        <v>4409</v>
      </c>
      <c r="CB24">
        <v>10540</v>
      </c>
      <c r="CC24">
        <v>43814</v>
      </c>
      <c r="CD24">
        <v>441486</v>
      </c>
      <c r="CE24">
        <v>185311</v>
      </c>
      <c r="CF24">
        <v>93757</v>
      </c>
      <c r="CG24">
        <v>66429</v>
      </c>
      <c r="CH24">
        <v>40501</v>
      </c>
      <c r="CI24">
        <v>11326</v>
      </c>
      <c r="CJ24">
        <v>24945</v>
      </c>
      <c r="CK24">
        <v>6803</v>
      </c>
      <c r="CL24">
        <v>5281</v>
      </c>
      <c r="CM24">
        <v>7133</v>
      </c>
      <c r="CN24">
        <v>393237</v>
      </c>
      <c r="CO24">
        <v>56761</v>
      </c>
      <c r="CP24">
        <v>61053</v>
      </c>
      <c r="CQ24">
        <v>68829</v>
      </c>
      <c r="CR24">
        <v>57911</v>
      </c>
      <c r="CS24">
        <v>17770</v>
      </c>
      <c r="CT24">
        <v>53789</v>
      </c>
      <c r="CU24">
        <v>16651</v>
      </c>
      <c r="CV24">
        <v>18483</v>
      </c>
      <c r="CW24">
        <v>41990</v>
      </c>
    </row>
    <row r="25" spans="1:101" x14ac:dyDescent="0.2">
      <c r="A25" t="s">
        <v>112</v>
      </c>
      <c r="B25">
        <v>2370579</v>
      </c>
      <c r="C25">
        <v>336759</v>
      </c>
      <c r="D25">
        <v>337861</v>
      </c>
      <c r="E25">
        <v>378388</v>
      </c>
      <c r="F25">
        <v>360036</v>
      </c>
      <c r="G25">
        <v>152017</v>
      </c>
      <c r="H25">
        <v>331534</v>
      </c>
      <c r="I25">
        <v>155527</v>
      </c>
      <c r="J25">
        <v>165984</v>
      </c>
      <c r="K25">
        <v>152473</v>
      </c>
      <c r="L25">
        <v>2134981</v>
      </c>
      <c r="M25">
        <v>278544</v>
      </c>
      <c r="N25">
        <v>301905</v>
      </c>
      <c r="O25">
        <v>353134</v>
      </c>
      <c r="P25">
        <v>338193</v>
      </c>
      <c r="Q25">
        <v>144454</v>
      </c>
      <c r="R25">
        <v>310551</v>
      </c>
      <c r="S25">
        <v>144529</v>
      </c>
      <c r="T25">
        <v>147333</v>
      </c>
      <c r="U25">
        <v>116338</v>
      </c>
      <c r="V25">
        <v>1889150</v>
      </c>
      <c r="W25">
        <v>248494</v>
      </c>
      <c r="X25">
        <v>272832</v>
      </c>
      <c r="Y25">
        <v>313470</v>
      </c>
      <c r="Z25">
        <v>304330</v>
      </c>
      <c r="AA25">
        <v>130263</v>
      </c>
      <c r="AB25">
        <v>272026</v>
      </c>
      <c r="AC25">
        <v>128796</v>
      </c>
      <c r="AD25">
        <v>124314</v>
      </c>
      <c r="AE25">
        <v>94625</v>
      </c>
      <c r="AF25">
        <v>245831</v>
      </c>
      <c r="AG25">
        <v>30050</v>
      </c>
      <c r="AH25">
        <v>29073</v>
      </c>
      <c r="AI25">
        <v>39664</v>
      </c>
      <c r="AJ25">
        <v>33863</v>
      </c>
      <c r="AK25">
        <v>14191</v>
      </c>
      <c r="AL25">
        <v>38525</v>
      </c>
      <c r="AM25">
        <v>15733</v>
      </c>
      <c r="AN25">
        <v>23019</v>
      </c>
      <c r="AO25">
        <v>21713</v>
      </c>
      <c r="AP25">
        <v>81980</v>
      </c>
      <c r="AQ25">
        <v>2139</v>
      </c>
      <c r="AR25">
        <v>4553</v>
      </c>
      <c r="AS25">
        <v>5057</v>
      </c>
      <c r="AT25">
        <v>6723</v>
      </c>
      <c r="AU25">
        <v>3147</v>
      </c>
      <c r="AV25">
        <v>11246</v>
      </c>
      <c r="AW25">
        <v>6185</v>
      </c>
      <c r="AX25">
        <v>14698</v>
      </c>
      <c r="AY25">
        <v>28232</v>
      </c>
      <c r="AZ25">
        <v>72455</v>
      </c>
      <c r="BA25">
        <v>2139</v>
      </c>
      <c r="BB25">
        <v>4335</v>
      </c>
      <c r="BC25">
        <v>5044</v>
      </c>
      <c r="BD25">
        <v>6352</v>
      </c>
      <c r="BE25">
        <v>2642</v>
      </c>
      <c r="BF25">
        <v>10026</v>
      </c>
      <c r="BG25">
        <v>4402</v>
      </c>
      <c r="BH25">
        <v>11658</v>
      </c>
      <c r="BI25">
        <v>25857</v>
      </c>
      <c r="BJ25">
        <v>6382</v>
      </c>
      <c r="BK25">
        <v>0</v>
      </c>
      <c r="BL25">
        <v>171</v>
      </c>
      <c r="BM25">
        <v>13</v>
      </c>
      <c r="BN25">
        <v>232</v>
      </c>
      <c r="BO25">
        <v>390</v>
      </c>
      <c r="BP25">
        <v>963</v>
      </c>
      <c r="BQ25">
        <v>949</v>
      </c>
      <c r="BR25">
        <v>1925</v>
      </c>
      <c r="BS25">
        <v>1739</v>
      </c>
      <c r="BT25">
        <v>3143</v>
      </c>
      <c r="BU25">
        <v>0</v>
      </c>
      <c r="BV25">
        <v>47</v>
      </c>
      <c r="BW25">
        <v>0</v>
      </c>
      <c r="BX25">
        <v>139</v>
      </c>
      <c r="BY25">
        <v>115</v>
      </c>
      <c r="BZ25">
        <v>257</v>
      </c>
      <c r="CA25">
        <v>834</v>
      </c>
      <c r="CB25">
        <v>1115</v>
      </c>
      <c r="CC25">
        <v>636</v>
      </c>
      <c r="CD25">
        <v>85695</v>
      </c>
      <c r="CE25">
        <v>42471</v>
      </c>
      <c r="CF25">
        <v>19455</v>
      </c>
      <c r="CG25">
        <v>9654</v>
      </c>
      <c r="CH25">
        <v>6869</v>
      </c>
      <c r="CI25">
        <v>1411</v>
      </c>
      <c r="CJ25">
        <v>2987</v>
      </c>
      <c r="CK25">
        <v>1156</v>
      </c>
      <c r="CL25">
        <v>997</v>
      </c>
      <c r="CM25">
        <v>695</v>
      </c>
      <c r="CN25">
        <v>67923</v>
      </c>
      <c r="CO25">
        <v>13605</v>
      </c>
      <c r="CP25">
        <v>11948</v>
      </c>
      <c r="CQ25">
        <v>10543</v>
      </c>
      <c r="CR25">
        <v>8251</v>
      </c>
      <c r="CS25">
        <v>3005</v>
      </c>
      <c r="CT25">
        <v>6750</v>
      </c>
      <c r="CU25">
        <v>3657</v>
      </c>
      <c r="CV25">
        <v>2956</v>
      </c>
      <c r="CW25">
        <v>7208</v>
      </c>
    </row>
    <row r="26" spans="1:101" x14ac:dyDescent="0.2">
      <c r="A26" t="s">
        <v>68</v>
      </c>
      <c r="B26">
        <v>1656785</v>
      </c>
      <c r="C26">
        <v>219971</v>
      </c>
      <c r="D26">
        <v>255807</v>
      </c>
      <c r="E26">
        <v>266598</v>
      </c>
      <c r="F26">
        <v>265685</v>
      </c>
      <c r="G26">
        <v>98500</v>
      </c>
      <c r="H26">
        <v>214281</v>
      </c>
      <c r="I26">
        <v>102695</v>
      </c>
      <c r="J26">
        <v>102693</v>
      </c>
      <c r="K26">
        <v>130555</v>
      </c>
      <c r="L26">
        <v>1500412</v>
      </c>
      <c r="M26">
        <v>188898</v>
      </c>
      <c r="N26">
        <v>236594</v>
      </c>
      <c r="O26">
        <v>250131</v>
      </c>
      <c r="P26">
        <v>250844</v>
      </c>
      <c r="Q26">
        <v>95112</v>
      </c>
      <c r="R26">
        <v>198317</v>
      </c>
      <c r="S26">
        <v>97480</v>
      </c>
      <c r="T26">
        <v>94356</v>
      </c>
      <c r="U26">
        <v>88680</v>
      </c>
      <c r="V26">
        <v>1358109</v>
      </c>
      <c r="W26">
        <v>173950</v>
      </c>
      <c r="X26">
        <v>212620</v>
      </c>
      <c r="Y26">
        <v>227451</v>
      </c>
      <c r="Z26">
        <v>226938</v>
      </c>
      <c r="AA26">
        <v>88410</v>
      </c>
      <c r="AB26">
        <v>176208</v>
      </c>
      <c r="AC26">
        <v>90199</v>
      </c>
      <c r="AD26">
        <v>84942</v>
      </c>
      <c r="AE26">
        <v>77391</v>
      </c>
      <c r="AF26">
        <v>142303</v>
      </c>
      <c r="AG26">
        <v>14948</v>
      </c>
      <c r="AH26">
        <v>23974</v>
      </c>
      <c r="AI26">
        <v>22680</v>
      </c>
      <c r="AJ26">
        <v>23906</v>
      </c>
      <c r="AK26">
        <v>6702</v>
      </c>
      <c r="AL26">
        <v>22109</v>
      </c>
      <c r="AM26">
        <v>7281</v>
      </c>
      <c r="AN26">
        <v>9414</v>
      </c>
      <c r="AO26">
        <v>11289</v>
      </c>
      <c r="AP26">
        <v>82482</v>
      </c>
      <c r="AQ26">
        <v>2565</v>
      </c>
      <c r="AR26">
        <v>4424</v>
      </c>
      <c r="AS26">
        <v>4533</v>
      </c>
      <c r="AT26">
        <v>6999</v>
      </c>
      <c r="AU26">
        <v>1665</v>
      </c>
      <c r="AV26">
        <v>11937</v>
      </c>
      <c r="AW26">
        <v>3750</v>
      </c>
      <c r="AX26">
        <v>6840</v>
      </c>
      <c r="AY26">
        <v>39769</v>
      </c>
      <c r="AZ26">
        <v>44906</v>
      </c>
      <c r="BA26">
        <v>2096</v>
      </c>
      <c r="BB26">
        <v>4225</v>
      </c>
      <c r="BC26">
        <v>4054</v>
      </c>
      <c r="BD26">
        <v>5610</v>
      </c>
      <c r="BE26">
        <v>1519</v>
      </c>
      <c r="BF26">
        <v>10452</v>
      </c>
      <c r="BG26">
        <v>2566</v>
      </c>
      <c r="BH26">
        <v>5164</v>
      </c>
      <c r="BI26">
        <v>9220</v>
      </c>
      <c r="BJ26">
        <v>3150</v>
      </c>
      <c r="BK26">
        <v>120</v>
      </c>
      <c r="BL26">
        <v>0</v>
      </c>
      <c r="BM26">
        <v>183</v>
      </c>
      <c r="BN26">
        <v>636</v>
      </c>
      <c r="BO26">
        <v>36</v>
      </c>
      <c r="BP26">
        <v>205</v>
      </c>
      <c r="BQ26">
        <v>209</v>
      </c>
      <c r="BR26">
        <v>95</v>
      </c>
      <c r="BS26">
        <v>1666</v>
      </c>
      <c r="BT26">
        <v>34426</v>
      </c>
      <c r="BU26">
        <v>349</v>
      </c>
      <c r="BV26">
        <v>199</v>
      </c>
      <c r="BW26">
        <v>296</v>
      </c>
      <c r="BX26">
        <v>753</v>
      </c>
      <c r="BY26">
        <v>110</v>
      </c>
      <c r="BZ26">
        <v>1280</v>
      </c>
      <c r="CA26">
        <v>975</v>
      </c>
      <c r="CB26">
        <v>1581</v>
      </c>
      <c r="CC26">
        <v>28883</v>
      </c>
      <c r="CD26">
        <v>51475</v>
      </c>
      <c r="CE26">
        <v>23732</v>
      </c>
      <c r="CF26">
        <v>11702</v>
      </c>
      <c r="CG26">
        <v>8390</v>
      </c>
      <c r="CH26">
        <v>4011</v>
      </c>
      <c r="CI26">
        <v>817</v>
      </c>
      <c r="CJ26">
        <v>1219</v>
      </c>
      <c r="CK26">
        <v>518</v>
      </c>
      <c r="CL26">
        <v>402</v>
      </c>
      <c r="CM26">
        <v>684</v>
      </c>
      <c r="CN26">
        <v>22416</v>
      </c>
      <c r="CO26">
        <v>4776</v>
      </c>
      <c r="CP26">
        <v>3087</v>
      </c>
      <c r="CQ26">
        <v>3544</v>
      </c>
      <c r="CR26">
        <v>3831</v>
      </c>
      <c r="CS26">
        <v>906</v>
      </c>
      <c r="CT26">
        <v>2808</v>
      </c>
      <c r="CU26">
        <v>947</v>
      </c>
      <c r="CV26">
        <v>1095</v>
      </c>
      <c r="CW26">
        <v>1422</v>
      </c>
    </row>
    <row r="27" spans="1:101" x14ac:dyDescent="0.2">
      <c r="A27" t="s">
        <v>40</v>
      </c>
      <c r="B27">
        <v>403316</v>
      </c>
      <c r="C27">
        <v>46822</v>
      </c>
      <c r="D27">
        <v>59588</v>
      </c>
      <c r="E27">
        <v>69444</v>
      </c>
      <c r="F27">
        <v>61343</v>
      </c>
      <c r="G27">
        <v>26072</v>
      </c>
      <c r="H27">
        <v>51309</v>
      </c>
      <c r="I27">
        <v>27150</v>
      </c>
      <c r="J27">
        <v>29186</v>
      </c>
      <c r="K27">
        <v>32402</v>
      </c>
      <c r="L27">
        <v>377768</v>
      </c>
      <c r="M27">
        <v>41592</v>
      </c>
      <c r="N27">
        <v>55954</v>
      </c>
      <c r="O27">
        <v>65685</v>
      </c>
      <c r="P27">
        <v>58838</v>
      </c>
      <c r="Q27">
        <v>25487</v>
      </c>
      <c r="R27">
        <v>48969</v>
      </c>
      <c r="S27">
        <v>25987</v>
      </c>
      <c r="T27">
        <v>27595</v>
      </c>
      <c r="U27">
        <v>27661</v>
      </c>
      <c r="V27">
        <v>343732</v>
      </c>
      <c r="W27">
        <v>38534</v>
      </c>
      <c r="X27">
        <v>50805</v>
      </c>
      <c r="Y27">
        <v>60431</v>
      </c>
      <c r="Z27">
        <v>53895</v>
      </c>
      <c r="AA27">
        <v>23486</v>
      </c>
      <c r="AB27">
        <v>43864</v>
      </c>
      <c r="AC27">
        <v>23539</v>
      </c>
      <c r="AD27">
        <v>24871</v>
      </c>
      <c r="AE27">
        <v>24307</v>
      </c>
      <c r="AF27">
        <v>34036</v>
      </c>
      <c r="AG27">
        <v>3058</v>
      </c>
      <c r="AH27">
        <v>5149</v>
      </c>
      <c r="AI27">
        <v>5254</v>
      </c>
      <c r="AJ27">
        <v>4943</v>
      </c>
      <c r="AK27">
        <v>2001</v>
      </c>
      <c r="AL27">
        <v>5105</v>
      </c>
      <c r="AM27">
        <v>2448</v>
      </c>
      <c r="AN27">
        <v>2724</v>
      </c>
      <c r="AO27">
        <v>3354</v>
      </c>
      <c r="AP27">
        <v>10725</v>
      </c>
      <c r="AQ27">
        <v>8</v>
      </c>
      <c r="AR27">
        <v>319</v>
      </c>
      <c r="AS27">
        <v>1146</v>
      </c>
      <c r="AT27">
        <v>1213</v>
      </c>
      <c r="AU27">
        <v>307</v>
      </c>
      <c r="AV27">
        <v>1364</v>
      </c>
      <c r="AW27">
        <v>677</v>
      </c>
      <c r="AX27">
        <v>1295</v>
      </c>
      <c r="AY27">
        <v>4396</v>
      </c>
      <c r="AZ27">
        <v>8171</v>
      </c>
      <c r="BA27">
        <v>8</v>
      </c>
      <c r="BB27">
        <v>240</v>
      </c>
      <c r="BC27">
        <v>1146</v>
      </c>
      <c r="BD27">
        <v>1188</v>
      </c>
      <c r="BE27">
        <v>307</v>
      </c>
      <c r="BF27">
        <v>1364</v>
      </c>
      <c r="BG27">
        <v>677</v>
      </c>
      <c r="BH27">
        <v>956</v>
      </c>
      <c r="BI27">
        <v>2285</v>
      </c>
      <c r="BJ27">
        <v>712</v>
      </c>
      <c r="BK27">
        <v>0</v>
      </c>
      <c r="BL27">
        <v>0</v>
      </c>
      <c r="BM27">
        <v>0</v>
      </c>
      <c r="BN27">
        <v>25</v>
      </c>
      <c r="BO27">
        <v>0</v>
      </c>
      <c r="BP27">
        <v>0</v>
      </c>
      <c r="BQ27">
        <v>0</v>
      </c>
      <c r="BR27">
        <v>197</v>
      </c>
      <c r="BS27">
        <v>490</v>
      </c>
      <c r="BT27">
        <v>1842</v>
      </c>
      <c r="BU27">
        <v>0</v>
      </c>
      <c r="BV27">
        <v>79</v>
      </c>
      <c r="BW27">
        <v>0</v>
      </c>
      <c r="BX27">
        <v>0</v>
      </c>
      <c r="BY27">
        <v>0</v>
      </c>
      <c r="BZ27">
        <v>0</v>
      </c>
      <c r="CA27">
        <v>0</v>
      </c>
      <c r="CB27">
        <v>142</v>
      </c>
      <c r="CC27">
        <v>1621</v>
      </c>
      <c r="CD27">
        <v>9550</v>
      </c>
      <c r="CE27">
        <v>3987</v>
      </c>
      <c r="CF27">
        <v>2395</v>
      </c>
      <c r="CG27">
        <v>1582</v>
      </c>
      <c r="CH27">
        <v>895</v>
      </c>
      <c r="CI27">
        <v>118</v>
      </c>
      <c r="CJ27">
        <v>249</v>
      </c>
      <c r="CK27">
        <v>81</v>
      </c>
      <c r="CL27">
        <v>185</v>
      </c>
      <c r="CM27">
        <v>58</v>
      </c>
      <c r="CN27">
        <v>5273</v>
      </c>
      <c r="CO27">
        <v>1235</v>
      </c>
      <c r="CP27">
        <v>920</v>
      </c>
      <c r="CQ27">
        <v>1031</v>
      </c>
      <c r="CR27">
        <v>397</v>
      </c>
      <c r="CS27">
        <v>160</v>
      </c>
      <c r="CT27">
        <v>727</v>
      </c>
      <c r="CU27">
        <v>405</v>
      </c>
      <c r="CV27">
        <v>111</v>
      </c>
      <c r="CW27">
        <v>287</v>
      </c>
    </row>
    <row r="28" spans="1:101" x14ac:dyDescent="0.2">
      <c r="A28" t="s">
        <v>139</v>
      </c>
      <c r="B28">
        <v>311014</v>
      </c>
      <c r="C28">
        <v>16926</v>
      </c>
      <c r="D28">
        <v>24275</v>
      </c>
      <c r="E28">
        <v>40295</v>
      </c>
      <c r="F28">
        <v>50417</v>
      </c>
      <c r="G28">
        <v>21448</v>
      </c>
      <c r="H28">
        <v>62901</v>
      </c>
      <c r="I28">
        <v>31652</v>
      </c>
      <c r="J28">
        <v>33629</v>
      </c>
      <c r="K28">
        <v>29471</v>
      </c>
      <c r="L28">
        <v>129484</v>
      </c>
      <c r="M28">
        <v>7507</v>
      </c>
      <c r="N28">
        <v>12698</v>
      </c>
      <c r="O28">
        <v>21341</v>
      </c>
      <c r="P28">
        <v>23921</v>
      </c>
      <c r="Q28">
        <v>9210</v>
      </c>
      <c r="R28">
        <v>22872</v>
      </c>
      <c r="S28">
        <v>12482</v>
      </c>
      <c r="T28">
        <v>10648</v>
      </c>
      <c r="U28">
        <v>8805</v>
      </c>
      <c r="V28">
        <v>111088</v>
      </c>
      <c r="W28">
        <v>6691</v>
      </c>
      <c r="X28">
        <v>11409</v>
      </c>
      <c r="Y28">
        <v>18863</v>
      </c>
      <c r="Z28">
        <v>20777</v>
      </c>
      <c r="AA28">
        <v>7062</v>
      </c>
      <c r="AB28">
        <v>19790</v>
      </c>
      <c r="AC28">
        <v>10291</v>
      </c>
      <c r="AD28">
        <v>8825</v>
      </c>
      <c r="AE28">
        <v>7380</v>
      </c>
      <c r="AF28">
        <v>18396</v>
      </c>
      <c r="AG28">
        <v>816</v>
      </c>
      <c r="AH28">
        <v>1289</v>
      </c>
      <c r="AI28">
        <v>2478</v>
      </c>
      <c r="AJ28">
        <v>3144</v>
      </c>
      <c r="AK28">
        <v>2148</v>
      </c>
      <c r="AL28">
        <v>3082</v>
      </c>
      <c r="AM28">
        <v>2191</v>
      </c>
      <c r="AN28">
        <v>1823</v>
      </c>
      <c r="AO28">
        <v>1425</v>
      </c>
      <c r="AP28">
        <v>125890</v>
      </c>
      <c r="AQ28">
        <v>844</v>
      </c>
      <c r="AR28">
        <v>1503</v>
      </c>
      <c r="AS28">
        <v>6385</v>
      </c>
      <c r="AT28">
        <v>16847</v>
      </c>
      <c r="AU28">
        <v>9291</v>
      </c>
      <c r="AV28">
        <v>34248</v>
      </c>
      <c r="AW28">
        <v>16045</v>
      </c>
      <c r="AX28">
        <v>21274</v>
      </c>
      <c r="AY28">
        <v>19453</v>
      </c>
      <c r="AZ28">
        <v>52963</v>
      </c>
      <c r="BA28">
        <v>518</v>
      </c>
      <c r="BB28">
        <v>538</v>
      </c>
      <c r="BC28">
        <v>3428</v>
      </c>
      <c r="BD28">
        <v>8142</v>
      </c>
      <c r="BE28">
        <v>3570</v>
      </c>
      <c r="BF28">
        <v>13629</v>
      </c>
      <c r="BG28">
        <v>5313</v>
      </c>
      <c r="BH28">
        <v>8227</v>
      </c>
      <c r="BI28">
        <v>9598</v>
      </c>
      <c r="BJ28">
        <v>71663</v>
      </c>
      <c r="BK28">
        <v>326</v>
      </c>
      <c r="BL28">
        <v>965</v>
      </c>
      <c r="BM28">
        <v>2957</v>
      </c>
      <c r="BN28">
        <v>8608</v>
      </c>
      <c r="BO28">
        <v>5721</v>
      </c>
      <c r="BP28">
        <v>20350</v>
      </c>
      <c r="BQ28">
        <v>10684</v>
      </c>
      <c r="BR28">
        <v>12964</v>
      </c>
      <c r="BS28">
        <v>9088</v>
      </c>
      <c r="BT28">
        <v>1264</v>
      </c>
      <c r="BU28">
        <v>0</v>
      </c>
      <c r="BV28">
        <v>0</v>
      </c>
      <c r="BW28">
        <v>0</v>
      </c>
      <c r="BX28">
        <v>97</v>
      </c>
      <c r="BY28">
        <v>0</v>
      </c>
      <c r="BZ28">
        <v>269</v>
      </c>
      <c r="CA28">
        <v>48</v>
      </c>
      <c r="CB28">
        <v>83</v>
      </c>
      <c r="CC28">
        <v>767</v>
      </c>
      <c r="CD28">
        <v>38795</v>
      </c>
      <c r="CE28">
        <v>8020</v>
      </c>
      <c r="CF28">
        <v>7880</v>
      </c>
      <c r="CG28">
        <v>7997</v>
      </c>
      <c r="CH28">
        <v>5563</v>
      </c>
      <c r="CI28">
        <v>2019</v>
      </c>
      <c r="CJ28">
        <v>3755</v>
      </c>
      <c r="CK28">
        <v>1977</v>
      </c>
      <c r="CL28">
        <v>980</v>
      </c>
      <c r="CM28">
        <v>604</v>
      </c>
      <c r="CN28">
        <v>16845</v>
      </c>
      <c r="CO28">
        <v>555</v>
      </c>
      <c r="CP28">
        <v>2194</v>
      </c>
      <c r="CQ28">
        <v>4572</v>
      </c>
      <c r="CR28">
        <v>4086</v>
      </c>
      <c r="CS28">
        <v>928</v>
      </c>
      <c r="CT28">
        <v>2026</v>
      </c>
      <c r="CU28">
        <v>1148</v>
      </c>
      <c r="CV28">
        <v>727</v>
      </c>
      <c r="CW28">
        <v>609</v>
      </c>
    </row>
    <row r="29" spans="1:101" x14ac:dyDescent="0.2">
      <c r="A29" t="s">
        <v>82</v>
      </c>
      <c r="B29">
        <v>7757026</v>
      </c>
      <c r="C29">
        <v>730886</v>
      </c>
      <c r="D29">
        <v>1004703</v>
      </c>
      <c r="E29">
        <v>1230977</v>
      </c>
      <c r="F29">
        <v>1271607</v>
      </c>
      <c r="G29">
        <v>512161</v>
      </c>
      <c r="H29">
        <v>1273170</v>
      </c>
      <c r="I29">
        <v>548660</v>
      </c>
      <c r="J29">
        <v>641035</v>
      </c>
      <c r="K29">
        <v>543827</v>
      </c>
      <c r="L29">
        <v>7268386</v>
      </c>
      <c r="M29">
        <v>636326</v>
      </c>
      <c r="N29">
        <v>941917</v>
      </c>
      <c r="O29">
        <v>1176750</v>
      </c>
      <c r="P29">
        <v>1218289</v>
      </c>
      <c r="Q29">
        <v>497330</v>
      </c>
      <c r="R29">
        <v>1211048</v>
      </c>
      <c r="S29">
        <v>529328</v>
      </c>
      <c r="T29">
        <v>605104</v>
      </c>
      <c r="U29">
        <v>452294</v>
      </c>
      <c r="V29">
        <v>6473106</v>
      </c>
      <c r="W29">
        <v>574491</v>
      </c>
      <c r="X29">
        <v>841761</v>
      </c>
      <c r="Y29">
        <v>1058860</v>
      </c>
      <c r="Z29">
        <v>1092305</v>
      </c>
      <c r="AA29">
        <v>443001</v>
      </c>
      <c r="AB29">
        <v>1073879</v>
      </c>
      <c r="AC29">
        <v>473036</v>
      </c>
      <c r="AD29">
        <v>538475</v>
      </c>
      <c r="AE29">
        <v>377298</v>
      </c>
      <c r="AF29">
        <v>795280</v>
      </c>
      <c r="AG29">
        <v>61835</v>
      </c>
      <c r="AH29">
        <v>100156</v>
      </c>
      <c r="AI29">
        <v>117890</v>
      </c>
      <c r="AJ29">
        <v>125984</v>
      </c>
      <c r="AK29">
        <v>54329</v>
      </c>
      <c r="AL29">
        <v>137169</v>
      </c>
      <c r="AM29">
        <v>56292</v>
      </c>
      <c r="AN29">
        <v>66629</v>
      </c>
      <c r="AO29">
        <v>74996</v>
      </c>
      <c r="AP29">
        <v>177143</v>
      </c>
      <c r="AQ29">
        <v>3947</v>
      </c>
      <c r="AR29">
        <v>8037</v>
      </c>
      <c r="AS29">
        <v>10455</v>
      </c>
      <c r="AT29">
        <v>16476</v>
      </c>
      <c r="AU29">
        <v>5023</v>
      </c>
      <c r="AV29">
        <v>31772</v>
      </c>
      <c r="AW29">
        <v>10733</v>
      </c>
      <c r="AX29">
        <v>23643</v>
      </c>
      <c r="AY29">
        <v>67057</v>
      </c>
      <c r="AZ29">
        <v>163384</v>
      </c>
      <c r="BA29">
        <v>3347</v>
      </c>
      <c r="BB29">
        <v>7834</v>
      </c>
      <c r="BC29">
        <v>10023</v>
      </c>
      <c r="BD29">
        <v>15727</v>
      </c>
      <c r="BE29">
        <v>4340</v>
      </c>
      <c r="BF29">
        <v>30497</v>
      </c>
      <c r="BG29">
        <v>8940</v>
      </c>
      <c r="BH29">
        <v>21284</v>
      </c>
      <c r="BI29">
        <v>61392</v>
      </c>
      <c r="BJ29">
        <v>7462</v>
      </c>
      <c r="BK29">
        <v>0</v>
      </c>
      <c r="BL29">
        <v>203</v>
      </c>
      <c r="BM29">
        <v>350</v>
      </c>
      <c r="BN29">
        <v>409</v>
      </c>
      <c r="BO29">
        <v>620</v>
      </c>
      <c r="BP29">
        <v>992</v>
      </c>
      <c r="BQ29">
        <v>1146</v>
      </c>
      <c r="BR29">
        <v>1068</v>
      </c>
      <c r="BS29">
        <v>2674</v>
      </c>
      <c r="BT29">
        <v>6297</v>
      </c>
      <c r="BU29">
        <v>600</v>
      </c>
      <c r="BV29">
        <v>0</v>
      </c>
      <c r="BW29">
        <v>82</v>
      </c>
      <c r="BX29">
        <v>340</v>
      </c>
      <c r="BY29">
        <v>63</v>
      </c>
      <c r="BZ29">
        <v>283</v>
      </c>
      <c r="CA29">
        <v>647</v>
      </c>
      <c r="CB29">
        <v>1291</v>
      </c>
      <c r="CC29">
        <v>2991</v>
      </c>
      <c r="CD29">
        <v>127838</v>
      </c>
      <c r="CE29">
        <v>61452</v>
      </c>
      <c r="CF29">
        <v>25125</v>
      </c>
      <c r="CG29">
        <v>14007</v>
      </c>
      <c r="CH29">
        <v>8946</v>
      </c>
      <c r="CI29">
        <v>3468</v>
      </c>
      <c r="CJ29">
        <v>7567</v>
      </c>
      <c r="CK29">
        <v>1874</v>
      </c>
      <c r="CL29">
        <v>2247</v>
      </c>
      <c r="CM29">
        <v>3152</v>
      </c>
      <c r="CN29">
        <v>183659</v>
      </c>
      <c r="CO29">
        <v>29161</v>
      </c>
      <c r="CP29">
        <v>29624</v>
      </c>
      <c r="CQ29">
        <v>29765</v>
      </c>
      <c r="CR29">
        <v>27896</v>
      </c>
      <c r="CS29">
        <v>6340</v>
      </c>
      <c r="CT29">
        <v>22783</v>
      </c>
      <c r="CU29">
        <v>6725</v>
      </c>
      <c r="CV29">
        <v>10041</v>
      </c>
      <c r="CW29">
        <v>21324</v>
      </c>
    </row>
    <row r="30" spans="1:101" x14ac:dyDescent="0.2">
      <c r="A30" t="s">
        <v>95</v>
      </c>
      <c r="B30">
        <v>4011658</v>
      </c>
      <c r="C30">
        <v>431436</v>
      </c>
      <c r="D30">
        <v>532475</v>
      </c>
      <c r="E30">
        <v>637623</v>
      </c>
      <c r="F30">
        <v>588337</v>
      </c>
      <c r="G30">
        <v>240481</v>
      </c>
      <c r="H30">
        <v>575998</v>
      </c>
      <c r="I30">
        <v>283722</v>
      </c>
      <c r="J30">
        <v>377585</v>
      </c>
      <c r="K30">
        <v>344001</v>
      </c>
      <c r="L30">
        <v>3793121</v>
      </c>
      <c r="M30">
        <v>385250</v>
      </c>
      <c r="N30">
        <v>501869</v>
      </c>
      <c r="O30">
        <v>610448</v>
      </c>
      <c r="P30">
        <v>571246</v>
      </c>
      <c r="Q30">
        <v>234290</v>
      </c>
      <c r="R30">
        <v>553818</v>
      </c>
      <c r="S30">
        <v>273248</v>
      </c>
      <c r="T30">
        <v>358695</v>
      </c>
      <c r="U30">
        <v>304257</v>
      </c>
      <c r="V30">
        <v>3353644</v>
      </c>
      <c r="W30">
        <v>340805</v>
      </c>
      <c r="X30">
        <v>449051</v>
      </c>
      <c r="Y30">
        <v>546447</v>
      </c>
      <c r="Z30">
        <v>510598</v>
      </c>
      <c r="AA30">
        <v>211471</v>
      </c>
      <c r="AB30">
        <v>487822</v>
      </c>
      <c r="AC30">
        <v>240659</v>
      </c>
      <c r="AD30">
        <v>311157</v>
      </c>
      <c r="AE30">
        <v>255634</v>
      </c>
      <c r="AF30">
        <v>439477</v>
      </c>
      <c r="AG30">
        <v>44445</v>
      </c>
      <c r="AH30">
        <v>52818</v>
      </c>
      <c r="AI30">
        <v>64001</v>
      </c>
      <c r="AJ30">
        <v>60648</v>
      </c>
      <c r="AK30">
        <v>22819</v>
      </c>
      <c r="AL30">
        <v>65996</v>
      </c>
      <c r="AM30">
        <v>32589</v>
      </c>
      <c r="AN30">
        <v>47538</v>
      </c>
      <c r="AO30">
        <v>48623</v>
      </c>
      <c r="AP30">
        <v>82974</v>
      </c>
      <c r="AQ30">
        <v>2865</v>
      </c>
      <c r="AR30">
        <v>4988</v>
      </c>
      <c r="AS30">
        <v>4314</v>
      </c>
      <c r="AT30">
        <v>5969</v>
      </c>
      <c r="AU30">
        <v>2060</v>
      </c>
      <c r="AV30">
        <v>10388</v>
      </c>
      <c r="AW30">
        <v>7339</v>
      </c>
      <c r="AX30">
        <v>13368</v>
      </c>
      <c r="AY30">
        <v>31683</v>
      </c>
      <c r="AZ30">
        <v>63124</v>
      </c>
      <c r="BA30">
        <v>2104</v>
      </c>
      <c r="BB30">
        <v>4676</v>
      </c>
      <c r="BC30">
        <v>3237</v>
      </c>
      <c r="BD30">
        <v>4385</v>
      </c>
      <c r="BE30">
        <v>1397</v>
      </c>
      <c r="BF30">
        <v>7968</v>
      </c>
      <c r="BG30">
        <v>4931</v>
      </c>
      <c r="BH30">
        <v>9681</v>
      </c>
      <c r="BI30">
        <v>24745</v>
      </c>
      <c r="BJ30">
        <v>17547</v>
      </c>
      <c r="BK30">
        <v>761</v>
      </c>
      <c r="BL30">
        <v>312</v>
      </c>
      <c r="BM30">
        <v>1036</v>
      </c>
      <c r="BN30">
        <v>1511</v>
      </c>
      <c r="BO30">
        <v>663</v>
      </c>
      <c r="BP30">
        <v>2325</v>
      </c>
      <c r="BQ30">
        <v>2112</v>
      </c>
      <c r="BR30">
        <v>3145</v>
      </c>
      <c r="BS30">
        <v>5682</v>
      </c>
      <c r="BT30">
        <v>2303</v>
      </c>
      <c r="BU30">
        <v>0</v>
      </c>
      <c r="BV30">
        <v>0</v>
      </c>
      <c r="BW30">
        <v>41</v>
      </c>
      <c r="BX30">
        <v>73</v>
      </c>
      <c r="BY30">
        <v>0</v>
      </c>
      <c r="BZ30">
        <v>95</v>
      </c>
      <c r="CA30">
        <v>296</v>
      </c>
      <c r="CB30">
        <v>542</v>
      </c>
      <c r="CC30">
        <v>1256</v>
      </c>
      <c r="CD30">
        <v>71148</v>
      </c>
      <c r="CE30">
        <v>34172</v>
      </c>
      <c r="CF30">
        <v>13587</v>
      </c>
      <c r="CG30">
        <v>10413</v>
      </c>
      <c r="CH30">
        <v>3605</v>
      </c>
      <c r="CI30">
        <v>2412</v>
      </c>
      <c r="CJ30">
        <v>4137</v>
      </c>
      <c r="CK30">
        <v>499</v>
      </c>
      <c r="CL30">
        <v>1152</v>
      </c>
      <c r="CM30">
        <v>1171</v>
      </c>
      <c r="CN30">
        <v>64415</v>
      </c>
      <c r="CO30">
        <v>9149</v>
      </c>
      <c r="CP30">
        <v>12031</v>
      </c>
      <c r="CQ30">
        <v>12448</v>
      </c>
      <c r="CR30">
        <v>7517</v>
      </c>
      <c r="CS30">
        <v>1719</v>
      </c>
      <c r="CT30">
        <v>7655</v>
      </c>
      <c r="CU30">
        <v>2636</v>
      </c>
      <c r="CV30">
        <v>4370</v>
      </c>
      <c r="CW30">
        <v>6890</v>
      </c>
    </row>
    <row r="31" spans="1:101" x14ac:dyDescent="0.2">
      <c r="A31" t="s">
        <v>136</v>
      </c>
      <c r="B31">
        <v>640879</v>
      </c>
      <c r="C31">
        <v>77294</v>
      </c>
      <c r="D31">
        <v>88893</v>
      </c>
      <c r="E31">
        <v>95708</v>
      </c>
      <c r="F31">
        <v>93606</v>
      </c>
      <c r="G31">
        <v>30975</v>
      </c>
      <c r="H31">
        <v>105977</v>
      </c>
      <c r="I31">
        <v>42287</v>
      </c>
      <c r="J31">
        <v>53182</v>
      </c>
      <c r="K31">
        <v>52957</v>
      </c>
      <c r="L31">
        <v>539696</v>
      </c>
      <c r="M31">
        <v>59519</v>
      </c>
      <c r="N31">
        <v>74176</v>
      </c>
      <c r="O31">
        <v>83933</v>
      </c>
      <c r="P31">
        <v>81021</v>
      </c>
      <c r="Q31">
        <v>28096</v>
      </c>
      <c r="R31">
        <v>94288</v>
      </c>
      <c r="S31">
        <v>37489</v>
      </c>
      <c r="T31">
        <v>45704</v>
      </c>
      <c r="U31">
        <v>35470</v>
      </c>
      <c r="V31">
        <v>437154</v>
      </c>
      <c r="W31">
        <v>48199</v>
      </c>
      <c r="X31">
        <v>62938</v>
      </c>
      <c r="Y31">
        <v>68203</v>
      </c>
      <c r="Z31">
        <v>66631</v>
      </c>
      <c r="AA31">
        <v>24906</v>
      </c>
      <c r="AB31">
        <v>78071</v>
      </c>
      <c r="AC31">
        <v>28815</v>
      </c>
      <c r="AD31">
        <v>34291</v>
      </c>
      <c r="AE31">
        <v>25100</v>
      </c>
      <c r="AF31">
        <v>102542</v>
      </c>
      <c r="AG31">
        <v>11320</v>
      </c>
      <c r="AH31">
        <v>11238</v>
      </c>
      <c r="AI31">
        <v>15730</v>
      </c>
      <c r="AJ31">
        <v>14390</v>
      </c>
      <c r="AK31">
        <v>3190</v>
      </c>
      <c r="AL31">
        <v>16217</v>
      </c>
      <c r="AM31">
        <v>8674</v>
      </c>
      <c r="AN31">
        <v>11413</v>
      </c>
      <c r="AO31">
        <v>10370</v>
      </c>
      <c r="AP31">
        <v>45177</v>
      </c>
      <c r="AQ31">
        <v>353</v>
      </c>
      <c r="AR31">
        <v>1640</v>
      </c>
      <c r="AS31">
        <v>2307</v>
      </c>
      <c r="AT31">
        <v>6534</v>
      </c>
      <c r="AU31">
        <v>1592</v>
      </c>
      <c r="AV31">
        <v>8314</v>
      </c>
      <c r="AW31">
        <v>4088</v>
      </c>
      <c r="AX31">
        <v>4992</v>
      </c>
      <c r="AY31">
        <v>15357</v>
      </c>
      <c r="AZ31">
        <v>44580</v>
      </c>
      <c r="BA31">
        <v>353</v>
      </c>
      <c r="BB31">
        <v>1564</v>
      </c>
      <c r="BC31">
        <v>2307</v>
      </c>
      <c r="BD31">
        <v>6423</v>
      </c>
      <c r="BE31">
        <v>1592</v>
      </c>
      <c r="BF31">
        <v>8314</v>
      </c>
      <c r="BG31">
        <v>3722</v>
      </c>
      <c r="BH31">
        <v>4948</v>
      </c>
      <c r="BI31">
        <v>15357</v>
      </c>
      <c r="BJ31">
        <v>425</v>
      </c>
      <c r="BK31">
        <v>0</v>
      </c>
      <c r="BL31">
        <v>76</v>
      </c>
      <c r="BM31">
        <v>0</v>
      </c>
      <c r="BN31">
        <v>0</v>
      </c>
      <c r="BO31">
        <v>0</v>
      </c>
      <c r="BP31">
        <v>0</v>
      </c>
      <c r="BQ31">
        <v>305</v>
      </c>
      <c r="BR31">
        <v>44</v>
      </c>
      <c r="BS31">
        <v>0</v>
      </c>
      <c r="BT31">
        <v>172</v>
      </c>
      <c r="BU31">
        <v>0</v>
      </c>
      <c r="BV31">
        <v>0</v>
      </c>
      <c r="BW31">
        <v>0</v>
      </c>
      <c r="BX31">
        <v>111</v>
      </c>
      <c r="BY31">
        <v>0</v>
      </c>
      <c r="BZ31">
        <v>0</v>
      </c>
      <c r="CA31">
        <v>61</v>
      </c>
      <c r="CB31">
        <v>0</v>
      </c>
      <c r="CC31">
        <v>0</v>
      </c>
      <c r="CD31">
        <v>31804</v>
      </c>
      <c r="CE31">
        <v>13484</v>
      </c>
      <c r="CF31">
        <v>7792</v>
      </c>
      <c r="CG31">
        <v>3871</v>
      </c>
      <c r="CH31">
        <v>3457</v>
      </c>
      <c r="CI31">
        <v>778</v>
      </c>
      <c r="CJ31">
        <v>1173</v>
      </c>
      <c r="CK31">
        <v>270</v>
      </c>
      <c r="CL31">
        <v>323</v>
      </c>
      <c r="CM31">
        <v>656</v>
      </c>
      <c r="CN31">
        <v>24202</v>
      </c>
      <c r="CO31">
        <v>3938</v>
      </c>
      <c r="CP31">
        <v>5285</v>
      </c>
      <c r="CQ31">
        <v>5597</v>
      </c>
      <c r="CR31">
        <v>2594</v>
      </c>
      <c r="CS31">
        <v>509</v>
      </c>
      <c r="CT31">
        <v>2202</v>
      </c>
      <c r="CU31">
        <v>440</v>
      </c>
      <c r="CV31">
        <v>2163</v>
      </c>
      <c r="CW31">
        <v>1474</v>
      </c>
    </row>
    <row r="32" spans="1:101" x14ac:dyDescent="0.2">
      <c r="A32" t="s">
        <v>101</v>
      </c>
      <c r="B32">
        <v>656748</v>
      </c>
      <c r="C32">
        <v>145757</v>
      </c>
      <c r="D32">
        <v>119165</v>
      </c>
      <c r="E32">
        <v>117549</v>
      </c>
      <c r="F32">
        <v>89920</v>
      </c>
      <c r="G32">
        <v>40218</v>
      </c>
      <c r="H32">
        <v>65016</v>
      </c>
      <c r="I32">
        <v>24357</v>
      </c>
      <c r="J32">
        <v>25201</v>
      </c>
      <c r="K32">
        <v>29565</v>
      </c>
      <c r="L32">
        <v>612936</v>
      </c>
      <c r="M32">
        <v>129831</v>
      </c>
      <c r="N32">
        <v>112247</v>
      </c>
      <c r="O32">
        <v>112030</v>
      </c>
      <c r="P32">
        <v>86054</v>
      </c>
      <c r="Q32">
        <v>38564</v>
      </c>
      <c r="R32">
        <v>62424</v>
      </c>
      <c r="S32">
        <v>23451</v>
      </c>
      <c r="T32">
        <v>23418</v>
      </c>
      <c r="U32">
        <v>24917</v>
      </c>
      <c r="V32">
        <v>542709</v>
      </c>
      <c r="W32">
        <v>119158</v>
      </c>
      <c r="X32">
        <v>102031</v>
      </c>
      <c r="Y32">
        <v>100269</v>
      </c>
      <c r="Z32">
        <v>75997</v>
      </c>
      <c r="AA32">
        <v>34757</v>
      </c>
      <c r="AB32">
        <v>54264</v>
      </c>
      <c r="AC32">
        <v>19719</v>
      </c>
      <c r="AD32">
        <v>18370</v>
      </c>
      <c r="AE32">
        <v>18144</v>
      </c>
      <c r="AF32">
        <v>70227</v>
      </c>
      <c r="AG32">
        <v>10673</v>
      </c>
      <c r="AH32">
        <v>10216</v>
      </c>
      <c r="AI32">
        <v>11761</v>
      </c>
      <c r="AJ32">
        <v>10057</v>
      </c>
      <c r="AK32">
        <v>3807</v>
      </c>
      <c r="AL32">
        <v>8160</v>
      </c>
      <c r="AM32">
        <v>3732</v>
      </c>
      <c r="AN32">
        <v>5048</v>
      </c>
      <c r="AO32">
        <v>6773</v>
      </c>
      <c r="AP32">
        <v>5925</v>
      </c>
      <c r="AQ32">
        <v>139</v>
      </c>
      <c r="AR32">
        <v>341</v>
      </c>
      <c r="AS32">
        <v>7</v>
      </c>
      <c r="AT32">
        <v>700</v>
      </c>
      <c r="AU32">
        <v>0</v>
      </c>
      <c r="AV32">
        <v>322</v>
      </c>
      <c r="AW32">
        <v>293</v>
      </c>
      <c r="AX32">
        <v>915</v>
      </c>
      <c r="AY32">
        <v>3208</v>
      </c>
      <c r="AZ32">
        <v>5828</v>
      </c>
      <c r="BA32">
        <v>139</v>
      </c>
      <c r="BB32">
        <v>341</v>
      </c>
      <c r="BC32">
        <v>7</v>
      </c>
      <c r="BD32">
        <v>700</v>
      </c>
      <c r="BE32">
        <v>0</v>
      </c>
      <c r="BF32">
        <v>225</v>
      </c>
      <c r="BG32">
        <v>293</v>
      </c>
      <c r="BH32">
        <v>915</v>
      </c>
      <c r="BI32">
        <v>3208</v>
      </c>
      <c r="BJ32">
        <v>97</v>
      </c>
      <c r="BK32">
        <v>0</v>
      </c>
      <c r="BL32">
        <v>0</v>
      </c>
      <c r="BM32">
        <v>0</v>
      </c>
      <c r="BN32">
        <v>0</v>
      </c>
      <c r="BO32">
        <v>0</v>
      </c>
      <c r="BP32">
        <v>97</v>
      </c>
      <c r="BQ32">
        <v>0</v>
      </c>
      <c r="BR32">
        <v>0</v>
      </c>
      <c r="BS32">
        <v>0</v>
      </c>
      <c r="BT32">
        <v>0</v>
      </c>
      <c r="BU32">
        <v>0</v>
      </c>
      <c r="BV32">
        <v>0</v>
      </c>
      <c r="BW32">
        <v>0</v>
      </c>
      <c r="BX32">
        <v>0</v>
      </c>
      <c r="BY32">
        <v>0</v>
      </c>
      <c r="BZ32">
        <v>0</v>
      </c>
      <c r="CA32">
        <v>0</v>
      </c>
      <c r="CB32">
        <v>0</v>
      </c>
      <c r="CC32">
        <v>0</v>
      </c>
      <c r="CD32">
        <v>20109</v>
      </c>
      <c r="CE32">
        <v>11430</v>
      </c>
      <c r="CF32">
        <v>3290</v>
      </c>
      <c r="CG32">
        <v>2286</v>
      </c>
      <c r="CH32">
        <v>1152</v>
      </c>
      <c r="CI32">
        <v>757</v>
      </c>
      <c r="CJ32">
        <v>1000</v>
      </c>
      <c r="CK32">
        <v>0</v>
      </c>
      <c r="CL32">
        <v>139</v>
      </c>
      <c r="CM32">
        <v>55</v>
      </c>
      <c r="CN32">
        <v>17778</v>
      </c>
      <c r="CO32">
        <v>4357</v>
      </c>
      <c r="CP32">
        <v>3287</v>
      </c>
      <c r="CQ32">
        <v>3226</v>
      </c>
      <c r="CR32">
        <v>2014</v>
      </c>
      <c r="CS32">
        <v>897</v>
      </c>
      <c r="CT32">
        <v>1270</v>
      </c>
      <c r="CU32">
        <v>613</v>
      </c>
      <c r="CV32">
        <v>729</v>
      </c>
      <c r="CW32">
        <v>1385</v>
      </c>
    </row>
    <row r="33" spans="1:101" x14ac:dyDescent="0.2">
      <c r="A33" t="s">
        <v>126</v>
      </c>
      <c r="B33">
        <v>5683562</v>
      </c>
      <c r="C33">
        <v>705098</v>
      </c>
      <c r="D33">
        <v>743685</v>
      </c>
      <c r="E33">
        <v>734633</v>
      </c>
      <c r="F33">
        <v>748042</v>
      </c>
      <c r="G33">
        <v>334714</v>
      </c>
      <c r="H33">
        <v>801716</v>
      </c>
      <c r="I33">
        <v>454957</v>
      </c>
      <c r="J33">
        <v>555939</v>
      </c>
      <c r="K33">
        <v>604778</v>
      </c>
      <c r="L33">
        <v>4888690</v>
      </c>
      <c r="M33">
        <v>605139</v>
      </c>
      <c r="N33">
        <v>668291</v>
      </c>
      <c r="O33">
        <v>674790</v>
      </c>
      <c r="P33">
        <v>682203</v>
      </c>
      <c r="Q33">
        <v>305128</v>
      </c>
      <c r="R33">
        <v>702234</v>
      </c>
      <c r="S33">
        <v>392419</v>
      </c>
      <c r="T33">
        <v>452096</v>
      </c>
      <c r="U33">
        <v>406390</v>
      </c>
      <c r="V33">
        <v>4362024</v>
      </c>
      <c r="W33">
        <v>550232</v>
      </c>
      <c r="X33">
        <v>603295</v>
      </c>
      <c r="Y33">
        <v>607700</v>
      </c>
      <c r="Z33">
        <v>615974</v>
      </c>
      <c r="AA33">
        <v>271132</v>
      </c>
      <c r="AB33">
        <v>616450</v>
      </c>
      <c r="AC33">
        <v>349912</v>
      </c>
      <c r="AD33">
        <v>395891</v>
      </c>
      <c r="AE33">
        <v>351438</v>
      </c>
      <c r="AF33">
        <v>526666</v>
      </c>
      <c r="AG33">
        <v>54907</v>
      </c>
      <c r="AH33">
        <v>64996</v>
      </c>
      <c r="AI33">
        <v>67090</v>
      </c>
      <c r="AJ33">
        <v>66229</v>
      </c>
      <c r="AK33">
        <v>33996</v>
      </c>
      <c r="AL33">
        <v>85784</v>
      </c>
      <c r="AM33">
        <v>42507</v>
      </c>
      <c r="AN33">
        <v>56205</v>
      </c>
      <c r="AO33">
        <v>54952</v>
      </c>
      <c r="AP33">
        <v>506351</v>
      </c>
      <c r="AQ33">
        <v>4251</v>
      </c>
      <c r="AR33">
        <v>13017</v>
      </c>
      <c r="AS33">
        <v>16485</v>
      </c>
      <c r="AT33">
        <v>37808</v>
      </c>
      <c r="AU33">
        <v>20267</v>
      </c>
      <c r="AV33">
        <v>78097</v>
      </c>
      <c r="AW33">
        <v>55554</v>
      </c>
      <c r="AX33">
        <v>97153</v>
      </c>
      <c r="AY33">
        <v>183719</v>
      </c>
      <c r="AZ33">
        <v>218610</v>
      </c>
      <c r="BA33">
        <v>3813</v>
      </c>
      <c r="BB33">
        <v>9819</v>
      </c>
      <c r="BC33">
        <v>11396</v>
      </c>
      <c r="BD33">
        <v>19110</v>
      </c>
      <c r="BE33">
        <v>10049</v>
      </c>
      <c r="BF33">
        <v>40028</v>
      </c>
      <c r="BG33">
        <v>21527</v>
      </c>
      <c r="BH33">
        <v>37922</v>
      </c>
      <c r="BI33">
        <v>64946</v>
      </c>
      <c r="BJ33">
        <v>157658</v>
      </c>
      <c r="BK33">
        <v>235</v>
      </c>
      <c r="BL33">
        <v>2938</v>
      </c>
      <c r="BM33">
        <v>4153</v>
      </c>
      <c r="BN33">
        <v>16126</v>
      </c>
      <c r="BO33">
        <v>8415</v>
      </c>
      <c r="BP33">
        <v>29833</v>
      </c>
      <c r="BQ33">
        <v>24071</v>
      </c>
      <c r="BR33">
        <v>34190</v>
      </c>
      <c r="BS33">
        <v>37697</v>
      </c>
      <c r="BT33">
        <v>130083</v>
      </c>
      <c r="BU33">
        <v>203</v>
      </c>
      <c r="BV33">
        <v>260</v>
      </c>
      <c r="BW33">
        <v>936</v>
      </c>
      <c r="BX33">
        <v>2572</v>
      </c>
      <c r="BY33">
        <v>1803</v>
      </c>
      <c r="BZ33">
        <v>8236</v>
      </c>
      <c r="CA33">
        <v>9956</v>
      </c>
      <c r="CB33">
        <v>25041</v>
      </c>
      <c r="CC33">
        <v>81076</v>
      </c>
      <c r="CD33">
        <v>186595</v>
      </c>
      <c r="CE33">
        <v>76822</v>
      </c>
      <c r="CF33">
        <v>46191</v>
      </c>
      <c r="CG33">
        <v>28320</v>
      </c>
      <c r="CH33">
        <v>15867</v>
      </c>
      <c r="CI33">
        <v>5099</v>
      </c>
      <c r="CJ33">
        <v>7830</v>
      </c>
      <c r="CK33">
        <v>3122</v>
      </c>
      <c r="CL33">
        <v>1644</v>
      </c>
      <c r="CM33">
        <v>1700</v>
      </c>
      <c r="CN33">
        <v>101926</v>
      </c>
      <c r="CO33">
        <v>18886</v>
      </c>
      <c r="CP33">
        <v>16186</v>
      </c>
      <c r="CQ33">
        <v>15038</v>
      </c>
      <c r="CR33">
        <v>12164</v>
      </c>
      <c r="CS33">
        <v>4220</v>
      </c>
      <c r="CT33">
        <v>13555</v>
      </c>
      <c r="CU33">
        <v>3862</v>
      </c>
      <c r="CV33">
        <v>5046</v>
      </c>
      <c r="CW33">
        <v>12969</v>
      </c>
    </row>
    <row r="34" spans="1:101" x14ac:dyDescent="0.2">
      <c r="A34" t="s">
        <v>51</v>
      </c>
      <c r="B34">
        <v>2855891</v>
      </c>
      <c r="C34">
        <v>444276</v>
      </c>
      <c r="D34">
        <v>447477</v>
      </c>
      <c r="E34">
        <v>465740</v>
      </c>
      <c r="F34">
        <v>441533</v>
      </c>
      <c r="G34">
        <v>187870</v>
      </c>
      <c r="H34">
        <v>341148</v>
      </c>
      <c r="I34">
        <v>172969</v>
      </c>
      <c r="J34">
        <v>187830</v>
      </c>
      <c r="K34">
        <v>167048</v>
      </c>
      <c r="L34">
        <v>2711477</v>
      </c>
      <c r="M34">
        <v>397503</v>
      </c>
      <c r="N34">
        <v>423342</v>
      </c>
      <c r="O34">
        <v>446383</v>
      </c>
      <c r="P34">
        <v>428681</v>
      </c>
      <c r="Q34">
        <v>184438</v>
      </c>
      <c r="R34">
        <v>328871</v>
      </c>
      <c r="S34">
        <v>169376</v>
      </c>
      <c r="T34">
        <v>181797</v>
      </c>
      <c r="U34">
        <v>151086</v>
      </c>
      <c r="V34">
        <v>2435019</v>
      </c>
      <c r="W34">
        <v>360872</v>
      </c>
      <c r="X34">
        <v>385872</v>
      </c>
      <c r="Y34">
        <v>402686</v>
      </c>
      <c r="Z34">
        <v>384087</v>
      </c>
      <c r="AA34">
        <v>167383</v>
      </c>
      <c r="AB34">
        <v>294513</v>
      </c>
      <c r="AC34">
        <v>151348</v>
      </c>
      <c r="AD34">
        <v>157899</v>
      </c>
      <c r="AE34">
        <v>130359</v>
      </c>
      <c r="AF34">
        <v>276458</v>
      </c>
      <c r="AG34">
        <v>36631</v>
      </c>
      <c r="AH34">
        <v>37470</v>
      </c>
      <c r="AI34">
        <v>43697</v>
      </c>
      <c r="AJ34">
        <v>44594</v>
      </c>
      <c r="AK34">
        <v>17055</v>
      </c>
      <c r="AL34">
        <v>34358</v>
      </c>
      <c r="AM34">
        <v>18028</v>
      </c>
      <c r="AN34">
        <v>23898</v>
      </c>
      <c r="AO34">
        <v>20727</v>
      </c>
      <c r="AP34">
        <v>33311</v>
      </c>
      <c r="AQ34">
        <v>2100</v>
      </c>
      <c r="AR34">
        <v>3605</v>
      </c>
      <c r="AS34">
        <v>3320</v>
      </c>
      <c r="AT34">
        <v>3107</v>
      </c>
      <c r="AU34">
        <v>983</v>
      </c>
      <c r="AV34">
        <v>4704</v>
      </c>
      <c r="AW34">
        <v>1641</v>
      </c>
      <c r="AX34">
        <v>2957</v>
      </c>
      <c r="AY34">
        <v>10894</v>
      </c>
      <c r="AZ34">
        <v>26779</v>
      </c>
      <c r="BA34">
        <v>2100</v>
      </c>
      <c r="BB34">
        <v>3474</v>
      </c>
      <c r="BC34">
        <v>3279</v>
      </c>
      <c r="BD34">
        <v>2966</v>
      </c>
      <c r="BE34">
        <v>983</v>
      </c>
      <c r="BF34">
        <v>4424</v>
      </c>
      <c r="BG34">
        <v>1562</v>
      </c>
      <c r="BH34">
        <v>2450</v>
      </c>
      <c r="BI34">
        <v>5541</v>
      </c>
      <c r="BJ34">
        <v>1436</v>
      </c>
      <c r="BK34">
        <v>0</v>
      </c>
      <c r="BL34">
        <v>0</v>
      </c>
      <c r="BM34">
        <v>0</v>
      </c>
      <c r="BN34">
        <v>114</v>
      </c>
      <c r="BO34">
        <v>0</v>
      </c>
      <c r="BP34">
        <v>280</v>
      </c>
      <c r="BQ34">
        <v>22</v>
      </c>
      <c r="BR34">
        <v>95</v>
      </c>
      <c r="BS34">
        <v>925</v>
      </c>
      <c r="BT34">
        <v>5096</v>
      </c>
      <c r="BU34">
        <v>0</v>
      </c>
      <c r="BV34">
        <v>131</v>
      </c>
      <c r="BW34">
        <v>41</v>
      </c>
      <c r="BX34">
        <v>27</v>
      </c>
      <c r="BY34">
        <v>0</v>
      </c>
      <c r="BZ34">
        <v>0</v>
      </c>
      <c r="CA34">
        <v>57</v>
      </c>
      <c r="CB34">
        <v>412</v>
      </c>
      <c r="CC34">
        <v>4428</v>
      </c>
      <c r="CD34">
        <v>64333</v>
      </c>
      <c r="CE34">
        <v>34638</v>
      </c>
      <c r="CF34">
        <v>12080</v>
      </c>
      <c r="CG34">
        <v>6734</v>
      </c>
      <c r="CH34">
        <v>4837</v>
      </c>
      <c r="CI34">
        <v>829</v>
      </c>
      <c r="CJ34">
        <v>2248</v>
      </c>
      <c r="CK34">
        <v>948</v>
      </c>
      <c r="CL34">
        <v>997</v>
      </c>
      <c r="CM34">
        <v>1022</v>
      </c>
      <c r="CN34">
        <v>46770</v>
      </c>
      <c r="CO34">
        <v>10035</v>
      </c>
      <c r="CP34">
        <v>8450</v>
      </c>
      <c r="CQ34">
        <v>9303</v>
      </c>
      <c r="CR34">
        <v>4908</v>
      </c>
      <c r="CS34">
        <v>1620</v>
      </c>
      <c r="CT34">
        <v>5325</v>
      </c>
      <c r="CU34">
        <v>1004</v>
      </c>
      <c r="CV34">
        <v>2079</v>
      </c>
      <c r="CW34">
        <v>4046</v>
      </c>
    </row>
    <row r="35" spans="1:101" x14ac:dyDescent="0.2">
      <c r="A35" t="s">
        <v>84</v>
      </c>
      <c r="B35">
        <v>1458360</v>
      </c>
      <c r="C35">
        <v>365456</v>
      </c>
      <c r="D35">
        <v>273421</v>
      </c>
      <c r="E35">
        <v>241477</v>
      </c>
      <c r="F35">
        <v>203600</v>
      </c>
      <c r="G35">
        <v>79274</v>
      </c>
      <c r="H35">
        <v>130343</v>
      </c>
      <c r="I35">
        <v>57972</v>
      </c>
      <c r="J35">
        <v>56758</v>
      </c>
      <c r="K35">
        <v>50059</v>
      </c>
      <c r="L35">
        <v>1361061</v>
      </c>
      <c r="M35">
        <v>319614</v>
      </c>
      <c r="N35">
        <v>257801</v>
      </c>
      <c r="O35">
        <v>229189</v>
      </c>
      <c r="P35">
        <v>196991</v>
      </c>
      <c r="Q35">
        <v>76902</v>
      </c>
      <c r="R35">
        <v>124259</v>
      </c>
      <c r="S35">
        <v>55230</v>
      </c>
      <c r="T35">
        <v>54854</v>
      </c>
      <c r="U35">
        <v>46221</v>
      </c>
      <c r="V35">
        <v>1222653</v>
      </c>
      <c r="W35">
        <v>292719</v>
      </c>
      <c r="X35">
        <v>234988</v>
      </c>
      <c r="Y35">
        <v>206420</v>
      </c>
      <c r="Z35">
        <v>177925</v>
      </c>
      <c r="AA35">
        <v>69130</v>
      </c>
      <c r="AB35">
        <v>110461</v>
      </c>
      <c r="AC35">
        <v>47826</v>
      </c>
      <c r="AD35">
        <v>44689</v>
      </c>
      <c r="AE35">
        <v>38495</v>
      </c>
      <c r="AF35">
        <v>138408</v>
      </c>
      <c r="AG35">
        <v>26895</v>
      </c>
      <c r="AH35">
        <v>22813</v>
      </c>
      <c r="AI35">
        <v>22769</v>
      </c>
      <c r="AJ35">
        <v>19066</v>
      </c>
      <c r="AK35">
        <v>7772</v>
      </c>
      <c r="AL35">
        <v>13798</v>
      </c>
      <c r="AM35">
        <v>7404</v>
      </c>
      <c r="AN35">
        <v>10165</v>
      </c>
      <c r="AO35">
        <v>7726</v>
      </c>
      <c r="AP35">
        <v>16630</v>
      </c>
      <c r="AQ35">
        <v>1374</v>
      </c>
      <c r="AR35">
        <v>2148</v>
      </c>
      <c r="AS35">
        <v>2994</v>
      </c>
      <c r="AT35">
        <v>2292</v>
      </c>
      <c r="AU35">
        <v>899</v>
      </c>
      <c r="AV35">
        <v>2959</v>
      </c>
      <c r="AW35">
        <v>1112</v>
      </c>
      <c r="AX35">
        <v>1299</v>
      </c>
      <c r="AY35">
        <v>1553</v>
      </c>
      <c r="AZ35">
        <v>16356</v>
      </c>
      <c r="BA35">
        <v>1374</v>
      </c>
      <c r="BB35">
        <v>2148</v>
      </c>
      <c r="BC35">
        <v>2869</v>
      </c>
      <c r="BD35">
        <v>2292</v>
      </c>
      <c r="BE35">
        <v>899</v>
      </c>
      <c r="BF35">
        <v>2923</v>
      </c>
      <c r="BG35">
        <v>1075</v>
      </c>
      <c r="BH35">
        <v>1299</v>
      </c>
      <c r="BI35">
        <v>1477</v>
      </c>
      <c r="BJ35">
        <v>198</v>
      </c>
      <c r="BK35">
        <v>0</v>
      </c>
      <c r="BL35">
        <v>0</v>
      </c>
      <c r="BM35">
        <v>125</v>
      </c>
      <c r="BN35">
        <v>0</v>
      </c>
      <c r="BO35">
        <v>0</v>
      </c>
      <c r="BP35">
        <v>36</v>
      </c>
      <c r="BQ35">
        <v>37</v>
      </c>
      <c r="BR35">
        <v>0</v>
      </c>
      <c r="BS35">
        <v>0</v>
      </c>
      <c r="BT35">
        <v>76</v>
      </c>
      <c r="BU35">
        <v>0</v>
      </c>
      <c r="BV35">
        <v>0</v>
      </c>
      <c r="BW35">
        <v>0</v>
      </c>
      <c r="BX35">
        <v>0</v>
      </c>
      <c r="BY35">
        <v>0</v>
      </c>
      <c r="BZ35">
        <v>0</v>
      </c>
      <c r="CA35">
        <v>0</v>
      </c>
      <c r="CB35">
        <v>0</v>
      </c>
      <c r="CC35">
        <v>76</v>
      </c>
      <c r="CD35">
        <v>55697</v>
      </c>
      <c r="CE35">
        <v>37071</v>
      </c>
      <c r="CF35">
        <v>8364</v>
      </c>
      <c r="CG35">
        <v>5148</v>
      </c>
      <c r="CH35">
        <v>1863</v>
      </c>
      <c r="CI35">
        <v>772</v>
      </c>
      <c r="CJ35">
        <v>1155</v>
      </c>
      <c r="CK35">
        <v>691</v>
      </c>
      <c r="CL35">
        <v>240</v>
      </c>
      <c r="CM35">
        <v>393</v>
      </c>
      <c r="CN35">
        <v>24972</v>
      </c>
      <c r="CO35">
        <v>7397</v>
      </c>
      <c r="CP35">
        <v>5108</v>
      </c>
      <c r="CQ35">
        <v>4146</v>
      </c>
      <c r="CR35">
        <v>2454</v>
      </c>
      <c r="CS35">
        <v>701</v>
      </c>
      <c r="CT35">
        <v>1970</v>
      </c>
      <c r="CU35">
        <v>939</v>
      </c>
      <c r="CV35">
        <v>365</v>
      </c>
      <c r="CW35">
        <v>1892</v>
      </c>
    </row>
    <row r="36" spans="1:101" x14ac:dyDescent="0.2">
      <c r="A36" t="s">
        <v>57</v>
      </c>
      <c r="B36">
        <v>1332275</v>
      </c>
      <c r="C36">
        <v>298614</v>
      </c>
      <c r="D36">
        <v>248145</v>
      </c>
      <c r="E36">
        <v>235550</v>
      </c>
      <c r="F36">
        <v>197977</v>
      </c>
      <c r="G36">
        <v>76606</v>
      </c>
      <c r="H36">
        <v>135640</v>
      </c>
      <c r="I36">
        <v>52097</v>
      </c>
      <c r="J36">
        <v>46442</v>
      </c>
      <c r="K36">
        <v>41204</v>
      </c>
      <c r="L36">
        <v>1276049</v>
      </c>
      <c r="M36">
        <v>276944</v>
      </c>
      <c r="N36">
        <v>236883</v>
      </c>
      <c r="O36">
        <v>228261</v>
      </c>
      <c r="P36">
        <v>192872</v>
      </c>
      <c r="Q36">
        <v>74947</v>
      </c>
      <c r="R36">
        <v>132376</v>
      </c>
      <c r="S36">
        <v>51212</v>
      </c>
      <c r="T36">
        <v>44801</v>
      </c>
      <c r="U36">
        <v>37753</v>
      </c>
      <c r="V36">
        <v>1140807</v>
      </c>
      <c r="W36">
        <v>253571</v>
      </c>
      <c r="X36">
        <v>214922</v>
      </c>
      <c r="Y36">
        <v>202444</v>
      </c>
      <c r="Z36">
        <v>173730</v>
      </c>
      <c r="AA36">
        <v>68136</v>
      </c>
      <c r="AB36">
        <v>116760</v>
      </c>
      <c r="AC36">
        <v>43883</v>
      </c>
      <c r="AD36">
        <v>37613</v>
      </c>
      <c r="AE36">
        <v>29748</v>
      </c>
      <c r="AF36">
        <v>135242</v>
      </c>
      <c r="AG36">
        <v>23373</v>
      </c>
      <c r="AH36">
        <v>21961</v>
      </c>
      <c r="AI36">
        <v>25817</v>
      </c>
      <c r="AJ36">
        <v>19142</v>
      </c>
      <c r="AK36">
        <v>6811</v>
      </c>
      <c r="AL36">
        <v>15616</v>
      </c>
      <c r="AM36">
        <v>7329</v>
      </c>
      <c r="AN36">
        <v>7188</v>
      </c>
      <c r="AO36">
        <v>8005</v>
      </c>
      <c r="AP36">
        <v>7884</v>
      </c>
      <c r="AQ36">
        <v>949</v>
      </c>
      <c r="AR36">
        <v>719</v>
      </c>
      <c r="AS36">
        <v>973</v>
      </c>
      <c r="AT36">
        <v>888</v>
      </c>
      <c r="AU36">
        <v>431</v>
      </c>
      <c r="AV36">
        <v>1440</v>
      </c>
      <c r="AW36">
        <v>240</v>
      </c>
      <c r="AX36">
        <v>568</v>
      </c>
      <c r="AY36">
        <v>1676</v>
      </c>
      <c r="AZ36">
        <v>7570</v>
      </c>
      <c r="BA36">
        <v>754</v>
      </c>
      <c r="BB36">
        <v>719</v>
      </c>
      <c r="BC36">
        <v>958</v>
      </c>
      <c r="BD36">
        <v>888</v>
      </c>
      <c r="BE36">
        <v>431</v>
      </c>
      <c r="BF36">
        <v>1374</v>
      </c>
      <c r="BG36">
        <v>206</v>
      </c>
      <c r="BH36">
        <v>568</v>
      </c>
      <c r="BI36">
        <v>1672</v>
      </c>
      <c r="BJ36">
        <v>115</v>
      </c>
      <c r="BK36">
        <v>0</v>
      </c>
      <c r="BL36">
        <v>0</v>
      </c>
      <c r="BM36">
        <v>15</v>
      </c>
      <c r="BN36">
        <v>0</v>
      </c>
      <c r="BO36">
        <v>0</v>
      </c>
      <c r="BP36">
        <v>66</v>
      </c>
      <c r="BQ36">
        <v>34</v>
      </c>
      <c r="BR36">
        <v>0</v>
      </c>
      <c r="BS36">
        <v>0</v>
      </c>
      <c r="BT36">
        <v>199</v>
      </c>
      <c r="BU36">
        <v>195</v>
      </c>
      <c r="BV36">
        <v>0</v>
      </c>
      <c r="BW36">
        <v>0</v>
      </c>
      <c r="BX36">
        <v>0</v>
      </c>
      <c r="BY36">
        <v>0</v>
      </c>
      <c r="BZ36">
        <v>0</v>
      </c>
      <c r="CA36">
        <v>0</v>
      </c>
      <c r="CB36">
        <v>0</v>
      </c>
      <c r="CC36">
        <v>4</v>
      </c>
      <c r="CD36">
        <v>30985</v>
      </c>
      <c r="CE36">
        <v>16417</v>
      </c>
      <c r="CF36">
        <v>6232</v>
      </c>
      <c r="CG36">
        <v>3839</v>
      </c>
      <c r="CH36">
        <v>1840</v>
      </c>
      <c r="CI36">
        <v>587</v>
      </c>
      <c r="CJ36">
        <v>895</v>
      </c>
      <c r="CK36">
        <v>203</v>
      </c>
      <c r="CL36">
        <v>495</v>
      </c>
      <c r="CM36">
        <v>477</v>
      </c>
      <c r="CN36">
        <v>17357</v>
      </c>
      <c r="CO36">
        <v>4304</v>
      </c>
      <c r="CP36">
        <v>4311</v>
      </c>
      <c r="CQ36">
        <v>2477</v>
      </c>
      <c r="CR36">
        <v>2377</v>
      </c>
      <c r="CS36">
        <v>641</v>
      </c>
      <c r="CT36">
        <v>929</v>
      </c>
      <c r="CU36">
        <v>442</v>
      </c>
      <c r="CV36">
        <v>578</v>
      </c>
      <c r="CW36">
        <v>1298</v>
      </c>
    </row>
    <row r="37" spans="1:101" x14ac:dyDescent="0.2">
      <c r="A37" t="s">
        <v>62</v>
      </c>
      <c r="B37">
        <v>1789062</v>
      </c>
      <c r="C37">
        <v>282963</v>
      </c>
      <c r="D37">
        <v>284876</v>
      </c>
      <c r="E37">
        <v>317215</v>
      </c>
      <c r="F37">
        <v>274553</v>
      </c>
      <c r="G37">
        <v>115113</v>
      </c>
      <c r="H37">
        <v>214682</v>
      </c>
      <c r="I37">
        <v>96023</v>
      </c>
      <c r="J37">
        <v>109253</v>
      </c>
      <c r="K37">
        <v>94384</v>
      </c>
      <c r="L37">
        <v>1706979</v>
      </c>
      <c r="M37">
        <v>251286</v>
      </c>
      <c r="N37">
        <v>272851</v>
      </c>
      <c r="O37">
        <v>307543</v>
      </c>
      <c r="P37">
        <v>267266</v>
      </c>
      <c r="Q37">
        <v>112636</v>
      </c>
      <c r="R37">
        <v>207920</v>
      </c>
      <c r="S37">
        <v>93601</v>
      </c>
      <c r="T37">
        <v>106011</v>
      </c>
      <c r="U37">
        <v>87865</v>
      </c>
      <c r="V37">
        <v>1526467</v>
      </c>
      <c r="W37">
        <v>225960</v>
      </c>
      <c r="X37">
        <v>246579</v>
      </c>
      <c r="Y37">
        <v>279375</v>
      </c>
      <c r="Z37">
        <v>241761</v>
      </c>
      <c r="AA37">
        <v>103597</v>
      </c>
      <c r="AB37">
        <v>186039</v>
      </c>
      <c r="AC37">
        <v>81672</v>
      </c>
      <c r="AD37">
        <v>89776</v>
      </c>
      <c r="AE37">
        <v>71708</v>
      </c>
      <c r="AF37">
        <v>180512</v>
      </c>
      <c r="AG37">
        <v>25326</v>
      </c>
      <c r="AH37">
        <v>26272</v>
      </c>
      <c r="AI37">
        <v>28168</v>
      </c>
      <c r="AJ37">
        <v>25505</v>
      </c>
      <c r="AK37">
        <v>9039</v>
      </c>
      <c r="AL37">
        <v>21881</v>
      </c>
      <c r="AM37">
        <v>11929</v>
      </c>
      <c r="AN37">
        <v>16235</v>
      </c>
      <c r="AO37">
        <v>16157</v>
      </c>
      <c r="AP37">
        <v>18673</v>
      </c>
      <c r="AQ37">
        <v>1067</v>
      </c>
      <c r="AR37">
        <v>1269</v>
      </c>
      <c r="AS37">
        <v>1591</v>
      </c>
      <c r="AT37">
        <v>3194</v>
      </c>
      <c r="AU37">
        <v>606</v>
      </c>
      <c r="AV37">
        <v>2974</v>
      </c>
      <c r="AW37">
        <v>1721</v>
      </c>
      <c r="AX37">
        <v>2266</v>
      </c>
      <c r="AY37">
        <v>3985</v>
      </c>
      <c r="AZ37">
        <v>18286</v>
      </c>
      <c r="BA37">
        <v>900</v>
      </c>
      <c r="BB37">
        <v>1218</v>
      </c>
      <c r="BC37">
        <v>1591</v>
      </c>
      <c r="BD37">
        <v>3194</v>
      </c>
      <c r="BE37">
        <v>606</v>
      </c>
      <c r="BF37">
        <v>2812</v>
      </c>
      <c r="BG37">
        <v>1714</v>
      </c>
      <c r="BH37">
        <v>2266</v>
      </c>
      <c r="BI37">
        <v>3985</v>
      </c>
      <c r="BJ37">
        <v>367</v>
      </c>
      <c r="BK37">
        <v>154</v>
      </c>
      <c r="BL37">
        <v>51</v>
      </c>
      <c r="BM37">
        <v>0</v>
      </c>
      <c r="BN37">
        <v>0</v>
      </c>
      <c r="BO37">
        <v>0</v>
      </c>
      <c r="BP37">
        <v>162</v>
      </c>
      <c r="BQ37">
        <v>0</v>
      </c>
      <c r="BR37">
        <v>0</v>
      </c>
      <c r="BS37">
        <v>0</v>
      </c>
      <c r="BT37">
        <v>20</v>
      </c>
      <c r="BU37">
        <v>13</v>
      </c>
      <c r="BV37">
        <v>0</v>
      </c>
      <c r="BW37">
        <v>0</v>
      </c>
      <c r="BX37">
        <v>0</v>
      </c>
      <c r="BY37">
        <v>0</v>
      </c>
      <c r="BZ37">
        <v>0</v>
      </c>
      <c r="CA37">
        <v>7</v>
      </c>
      <c r="CB37">
        <v>0</v>
      </c>
      <c r="CC37">
        <v>0</v>
      </c>
      <c r="CD37">
        <v>42463</v>
      </c>
      <c r="CE37">
        <v>26228</v>
      </c>
      <c r="CF37">
        <v>6758</v>
      </c>
      <c r="CG37">
        <v>4497</v>
      </c>
      <c r="CH37">
        <v>1678</v>
      </c>
      <c r="CI37">
        <v>775</v>
      </c>
      <c r="CJ37">
        <v>1646</v>
      </c>
      <c r="CK37">
        <v>243</v>
      </c>
      <c r="CL37">
        <v>333</v>
      </c>
      <c r="CM37">
        <v>305</v>
      </c>
      <c r="CN37">
        <v>20947</v>
      </c>
      <c r="CO37">
        <v>4382</v>
      </c>
      <c r="CP37">
        <v>3998</v>
      </c>
      <c r="CQ37">
        <v>3584</v>
      </c>
      <c r="CR37">
        <v>2415</v>
      </c>
      <c r="CS37">
        <v>1096</v>
      </c>
      <c r="CT37">
        <v>2142</v>
      </c>
      <c r="CU37">
        <v>458</v>
      </c>
      <c r="CV37">
        <v>643</v>
      </c>
      <c r="CW37">
        <v>2229</v>
      </c>
    </row>
    <row r="38" spans="1:101" x14ac:dyDescent="0.2">
      <c r="A38" t="s">
        <v>87</v>
      </c>
      <c r="B38">
        <v>1918744</v>
      </c>
      <c r="C38">
        <v>291883</v>
      </c>
      <c r="D38">
        <v>297584</v>
      </c>
      <c r="E38">
        <v>314583</v>
      </c>
      <c r="F38">
        <v>283665</v>
      </c>
      <c r="G38">
        <v>101445</v>
      </c>
      <c r="H38">
        <v>253935</v>
      </c>
      <c r="I38">
        <v>91497</v>
      </c>
      <c r="J38">
        <v>129942</v>
      </c>
      <c r="K38">
        <v>154210</v>
      </c>
      <c r="L38">
        <v>1816510</v>
      </c>
      <c r="M38">
        <v>263856</v>
      </c>
      <c r="N38">
        <v>281781</v>
      </c>
      <c r="O38">
        <v>302999</v>
      </c>
      <c r="P38">
        <v>272967</v>
      </c>
      <c r="Q38">
        <v>98608</v>
      </c>
      <c r="R38">
        <v>243244</v>
      </c>
      <c r="S38">
        <v>89404</v>
      </c>
      <c r="T38">
        <v>124441</v>
      </c>
      <c r="U38">
        <v>139210</v>
      </c>
      <c r="V38">
        <v>1622316</v>
      </c>
      <c r="W38">
        <v>239727</v>
      </c>
      <c r="X38">
        <v>253585</v>
      </c>
      <c r="Y38">
        <v>272569</v>
      </c>
      <c r="Z38">
        <v>246778</v>
      </c>
      <c r="AA38">
        <v>88367</v>
      </c>
      <c r="AB38">
        <v>217024</v>
      </c>
      <c r="AC38">
        <v>80103</v>
      </c>
      <c r="AD38">
        <v>108664</v>
      </c>
      <c r="AE38">
        <v>115499</v>
      </c>
      <c r="AF38">
        <v>194194</v>
      </c>
      <c r="AG38">
        <v>24129</v>
      </c>
      <c r="AH38">
        <v>28196</v>
      </c>
      <c r="AI38">
        <v>30430</v>
      </c>
      <c r="AJ38">
        <v>26189</v>
      </c>
      <c r="AK38">
        <v>10241</v>
      </c>
      <c r="AL38">
        <v>26220</v>
      </c>
      <c r="AM38">
        <v>9301</v>
      </c>
      <c r="AN38">
        <v>15777</v>
      </c>
      <c r="AO38">
        <v>23711</v>
      </c>
      <c r="AP38">
        <v>24516</v>
      </c>
      <c r="AQ38">
        <v>1581</v>
      </c>
      <c r="AR38">
        <v>2364</v>
      </c>
      <c r="AS38">
        <v>1733</v>
      </c>
      <c r="AT38">
        <v>2379</v>
      </c>
      <c r="AU38">
        <v>1142</v>
      </c>
      <c r="AV38">
        <v>3865</v>
      </c>
      <c r="AW38">
        <v>1036</v>
      </c>
      <c r="AX38">
        <v>3294</v>
      </c>
      <c r="AY38">
        <v>7122</v>
      </c>
      <c r="AZ38">
        <v>22522</v>
      </c>
      <c r="BA38">
        <v>1581</v>
      </c>
      <c r="BB38">
        <v>2021</v>
      </c>
      <c r="BC38">
        <v>1429</v>
      </c>
      <c r="BD38">
        <v>2325</v>
      </c>
      <c r="BE38">
        <v>1073</v>
      </c>
      <c r="BF38">
        <v>3512</v>
      </c>
      <c r="BG38">
        <v>899</v>
      </c>
      <c r="BH38">
        <v>3231</v>
      </c>
      <c r="BI38">
        <v>6451</v>
      </c>
      <c r="BJ38">
        <v>1453</v>
      </c>
      <c r="BK38">
        <v>0</v>
      </c>
      <c r="BL38">
        <v>249</v>
      </c>
      <c r="BM38">
        <v>230</v>
      </c>
      <c r="BN38">
        <v>28</v>
      </c>
      <c r="BO38">
        <v>69</v>
      </c>
      <c r="BP38">
        <v>290</v>
      </c>
      <c r="BQ38">
        <v>51</v>
      </c>
      <c r="BR38">
        <v>22</v>
      </c>
      <c r="BS38">
        <v>514</v>
      </c>
      <c r="BT38">
        <v>541</v>
      </c>
      <c r="BU38">
        <v>0</v>
      </c>
      <c r="BV38">
        <v>94</v>
      </c>
      <c r="BW38">
        <v>74</v>
      </c>
      <c r="BX38">
        <v>26</v>
      </c>
      <c r="BY38">
        <v>0</v>
      </c>
      <c r="BZ38">
        <v>63</v>
      </c>
      <c r="CA38">
        <v>86</v>
      </c>
      <c r="CB38">
        <v>41</v>
      </c>
      <c r="CC38">
        <v>157</v>
      </c>
      <c r="CD38">
        <v>36437</v>
      </c>
      <c r="CE38">
        <v>19480</v>
      </c>
      <c r="CF38">
        <v>6114</v>
      </c>
      <c r="CG38">
        <v>3162</v>
      </c>
      <c r="CH38">
        <v>2130</v>
      </c>
      <c r="CI38">
        <v>587</v>
      </c>
      <c r="CJ38">
        <v>2775</v>
      </c>
      <c r="CK38">
        <v>315</v>
      </c>
      <c r="CL38">
        <v>543</v>
      </c>
      <c r="CM38">
        <v>1331</v>
      </c>
      <c r="CN38">
        <v>41281</v>
      </c>
      <c r="CO38">
        <v>6966</v>
      </c>
      <c r="CP38">
        <v>7325</v>
      </c>
      <c r="CQ38">
        <v>6689</v>
      </c>
      <c r="CR38">
        <v>6189</v>
      </c>
      <c r="CS38">
        <v>1108</v>
      </c>
      <c r="CT38">
        <v>4051</v>
      </c>
      <c r="CU38">
        <v>742</v>
      </c>
      <c r="CV38">
        <v>1664</v>
      </c>
      <c r="CW38">
        <v>6547</v>
      </c>
    </row>
    <row r="39" spans="1:101" x14ac:dyDescent="0.2">
      <c r="A39" t="s">
        <v>85</v>
      </c>
      <c r="B39">
        <v>598598</v>
      </c>
      <c r="C39">
        <v>116730</v>
      </c>
      <c r="D39">
        <v>93150</v>
      </c>
      <c r="E39">
        <v>84494</v>
      </c>
      <c r="F39">
        <v>83342</v>
      </c>
      <c r="G39">
        <v>36341</v>
      </c>
      <c r="H39">
        <v>67813</v>
      </c>
      <c r="I39">
        <v>39677</v>
      </c>
      <c r="J39">
        <v>37726</v>
      </c>
      <c r="K39">
        <v>39325</v>
      </c>
      <c r="L39">
        <v>555649</v>
      </c>
      <c r="M39">
        <v>96291</v>
      </c>
      <c r="N39">
        <v>86078</v>
      </c>
      <c r="O39">
        <v>80285</v>
      </c>
      <c r="P39">
        <v>80147</v>
      </c>
      <c r="Q39">
        <v>35375</v>
      </c>
      <c r="R39">
        <v>65698</v>
      </c>
      <c r="S39">
        <v>38914</v>
      </c>
      <c r="T39">
        <v>36558</v>
      </c>
      <c r="U39">
        <v>36303</v>
      </c>
      <c r="V39">
        <v>485919</v>
      </c>
      <c r="W39">
        <v>84532</v>
      </c>
      <c r="X39">
        <v>76979</v>
      </c>
      <c r="Y39">
        <v>72841</v>
      </c>
      <c r="Z39">
        <v>71662</v>
      </c>
      <c r="AA39">
        <v>30655</v>
      </c>
      <c r="AB39">
        <v>56841</v>
      </c>
      <c r="AC39">
        <v>32182</v>
      </c>
      <c r="AD39">
        <v>30940</v>
      </c>
      <c r="AE39">
        <v>29287</v>
      </c>
      <c r="AF39">
        <v>69730</v>
      </c>
      <c r="AG39">
        <v>11759</v>
      </c>
      <c r="AH39">
        <v>9099</v>
      </c>
      <c r="AI39">
        <v>7444</v>
      </c>
      <c r="AJ39">
        <v>8485</v>
      </c>
      <c r="AK39">
        <v>4720</v>
      </c>
      <c r="AL39">
        <v>8857</v>
      </c>
      <c r="AM39">
        <v>6732</v>
      </c>
      <c r="AN39">
        <v>5618</v>
      </c>
      <c r="AO39">
        <v>7016</v>
      </c>
      <c r="AP39">
        <v>3597</v>
      </c>
      <c r="AQ39">
        <v>208</v>
      </c>
      <c r="AR39">
        <v>359</v>
      </c>
      <c r="AS39">
        <v>338</v>
      </c>
      <c r="AT39">
        <v>252</v>
      </c>
      <c r="AU39">
        <v>53</v>
      </c>
      <c r="AV39">
        <v>717</v>
      </c>
      <c r="AW39">
        <v>116</v>
      </c>
      <c r="AX39">
        <v>523</v>
      </c>
      <c r="AY39">
        <v>1031</v>
      </c>
      <c r="AZ39">
        <v>3149</v>
      </c>
      <c r="BA39">
        <v>208</v>
      </c>
      <c r="BB39">
        <v>359</v>
      </c>
      <c r="BC39">
        <v>338</v>
      </c>
      <c r="BD39">
        <v>252</v>
      </c>
      <c r="BE39">
        <v>53</v>
      </c>
      <c r="BF39">
        <v>692</v>
      </c>
      <c r="BG39">
        <v>109</v>
      </c>
      <c r="BH39">
        <v>256</v>
      </c>
      <c r="BI39">
        <v>882</v>
      </c>
      <c r="BJ39">
        <v>55</v>
      </c>
      <c r="BK39">
        <v>0</v>
      </c>
      <c r="BL39">
        <v>0</v>
      </c>
      <c r="BM39">
        <v>0</v>
      </c>
      <c r="BN39">
        <v>0</v>
      </c>
      <c r="BO39">
        <v>0</v>
      </c>
      <c r="BP39">
        <v>0</v>
      </c>
      <c r="BQ39">
        <v>0</v>
      </c>
      <c r="BR39">
        <v>33</v>
      </c>
      <c r="BS39">
        <v>22</v>
      </c>
      <c r="BT39">
        <v>393</v>
      </c>
      <c r="BU39">
        <v>0</v>
      </c>
      <c r="BV39">
        <v>0</v>
      </c>
      <c r="BW39">
        <v>0</v>
      </c>
      <c r="BX39">
        <v>0</v>
      </c>
      <c r="BY39">
        <v>0</v>
      </c>
      <c r="BZ39">
        <v>25</v>
      </c>
      <c r="CA39">
        <v>7</v>
      </c>
      <c r="CB39">
        <v>234</v>
      </c>
      <c r="CC39">
        <v>127</v>
      </c>
      <c r="CD39">
        <v>27462</v>
      </c>
      <c r="CE39">
        <v>17763</v>
      </c>
      <c r="CF39">
        <v>4192</v>
      </c>
      <c r="CG39">
        <v>2197</v>
      </c>
      <c r="CH39">
        <v>1703</v>
      </c>
      <c r="CI39">
        <v>179</v>
      </c>
      <c r="CJ39">
        <v>625</v>
      </c>
      <c r="CK39">
        <v>271</v>
      </c>
      <c r="CL39">
        <v>213</v>
      </c>
      <c r="CM39">
        <v>319</v>
      </c>
      <c r="CN39">
        <v>11890</v>
      </c>
      <c r="CO39">
        <v>2468</v>
      </c>
      <c r="CP39">
        <v>2521</v>
      </c>
      <c r="CQ39">
        <v>1674</v>
      </c>
      <c r="CR39">
        <v>1240</v>
      </c>
      <c r="CS39">
        <v>734</v>
      </c>
      <c r="CT39">
        <v>773</v>
      </c>
      <c r="CU39">
        <v>376</v>
      </c>
      <c r="CV39">
        <v>432</v>
      </c>
      <c r="CW39">
        <v>1672</v>
      </c>
    </row>
    <row r="40" spans="1:101" x14ac:dyDescent="0.2">
      <c r="A40" t="s">
        <v>122</v>
      </c>
      <c r="B40">
        <v>2787912</v>
      </c>
      <c r="C40">
        <v>222300</v>
      </c>
      <c r="D40">
        <v>268253</v>
      </c>
      <c r="E40">
        <v>346852</v>
      </c>
      <c r="F40">
        <v>376947</v>
      </c>
      <c r="G40">
        <v>163981</v>
      </c>
      <c r="H40">
        <v>440546</v>
      </c>
      <c r="I40">
        <v>244383</v>
      </c>
      <c r="J40">
        <v>323852</v>
      </c>
      <c r="K40">
        <v>400798</v>
      </c>
      <c r="L40">
        <v>2421738</v>
      </c>
      <c r="M40">
        <v>184815</v>
      </c>
      <c r="N40">
        <v>243325</v>
      </c>
      <c r="O40">
        <v>321876</v>
      </c>
      <c r="P40">
        <v>351002</v>
      </c>
      <c r="Q40">
        <v>154398</v>
      </c>
      <c r="R40">
        <v>398032</v>
      </c>
      <c r="S40">
        <v>215969</v>
      </c>
      <c r="T40">
        <v>272253</v>
      </c>
      <c r="U40">
        <v>280068</v>
      </c>
      <c r="V40">
        <v>2135379</v>
      </c>
      <c r="W40">
        <v>163723</v>
      </c>
      <c r="X40">
        <v>219875</v>
      </c>
      <c r="Y40">
        <v>287578</v>
      </c>
      <c r="Z40">
        <v>311639</v>
      </c>
      <c r="AA40">
        <v>140586</v>
      </c>
      <c r="AB40">
        <v>348821</v>
      </c>
      <c r="AC40">
        <v>189604</v>
      </c>
      <c r="AD40">
        <v>238358</v>
      </c>
      <c r="AE40">
        <v>235195</v>
      </c>
      <c r="AF40">
        <v>286359</v>
      </c>
      <c r="AG40">
        <v>21092</v>
      </c>
      <c r="AH40">
        <v>23450</v>
      </c>
      <c r="AI40">
        <v>34298</v>
      </c>
      <c r="AJ40">
        <v>39363</v>
      </c>
      <c r="AK40">
        <v>13812</v>
      </c>
      <c r="AL40">
        <v>49211</v>
      </c>
      <c r="AM40">
        <v>26365</v>
      </c>
      <c r="AN40">
        <v>33895</v>
      </c>
      <c r="AO40">
        <v>44873</v>
      </c>
      <c r="AP40">
        <v>258280</v>
      </c>
      <c r="AQ40">
        <v>2943</v>
      </c>
      <c r="AR40">
        <v>4977</v>
      </c>
      <c r="AS40">
        <v>9242</v>
      </c>
      <c r="AT40">
        <v>13875</v>
      </c>
      <c r="AU40">
        <v>6623</v>
      </c>
      <c r="AV40">
        <v>33348</v>
      </c>
      <c r="AW40">
        <v>24200</v>
      </c>
      <c r="AX40">
        <v>47789</v>
      </c>
      <c r="AY40">
        <v>115283</v>
      </c>
      <c r="AZ40">
        <v>130773</v>
      </c>
      <c r="BA40">
        <v>2691</v>
      </c>
      <c r="BB40">
        <v>4348</v>
      </c>
      <c r="BC40">
        <v>8053</v>
      </c>
      <c r="BD40">
        <v>10036</v>
      </c>
      <c r="BE40">
        <v>3828</v>
      </c>
      <c r="BF40">
        <v>19478</v>
      </c>
      <c r="BG40">
        <v>9228</v>
      </c>
      <c r="BH40">
        <v>19232</v>
      </c>
      <c r="BI40">
        <v>53879</v>
      </c>
      <c r="BJ40">
        <v>108316</v>
      </c>
      <c r="BK40">
        <v>252</v>
      </c>
      <c r="BL40">
        <v>327</v>
      </c>
      <c r="BM40">
        <v>1070</v>
      </c>
      <c r="BN40">
        <v>3518</v>
      </c>
      <c r="BO40">
        <v>2662</v>
      </c>
      <c r="BP40">
        <v>12764</v>
      </c>
      <c r="BQ40">
        <v>14187</v>
      </c>
      <c r="BR40">
        <v>25745</v>
      </c>
      <c r="BS40">
        <v>47791</v>
      </c>
      <c r="BT40">
        <v>19191</v>
      </c>
      <c r="BU40">
        <v>0</v>
      </c>
      <c r="BV40">
        <v>302</v>
      </c>
      <c r="BW40">
        <v>119</v>
      </c>
      <c r="BX40">
        <v>321</v>
      </c>
      <c r="BY40">
        <v>133</v>
      </c>
      <c r="BZ40">
        <v>1106</v>
      </c>
      <c r="CA40">
        <v>785</v>
      </c>
      <c r="CB40">
        <v>2812</v>
      </c>
      <c r="CC40">
        <v>13613</v>
      </c>
      <c r="CD40">
        <v>71970</v>
      </c>
      <c r="CE40">
        <v>30267</v>
      </c>
      <c r="CF40">
        <v>13875</v>
      </c>
      <c r="CG40">
        <v>10500</v>
      </c>
      <c r="CH40">
        <v>7842</v>
      </c>
      <c r="CI40">
        <v>1611</v>
      </c>
      <c r="CJ40">
        <v>4418</v>
      </c>
      <c r="CK40">
        <v>1292</v>
      </c>
      <c r="CL40">
        <v>873</v>
      </c>
      <c r="CM40">
        <v>1292</v>
      </c>
      <c r="CN40">
        <v>35924</v>
      </c>
      <c r="CO40">
        <v>4275</v>
      </c>
      <c r="CP40">
        <v>6076</v>
      </c>
      <c r="CQ40">
        <v>5234</v>
      </c>
      <c r="CR40">
        <v>4228</v>
      </c>
      <c r="CS40">
        <v>1349</v>
      </c>
      <c r="CT40">
        <v>4748</v>
      </c>
      <c r="CU40">
        <v>2922</v>
      </c>
      <c r="CV40">
        <v>2937</v>
      </c>
      <c r="CW40">
        <v>4155</v>
      </c>
    </row>
    <row r="41" spans="1:101" x14ac:dyDescent="0.2">
      <c r="A41" t="s">
        <v>120</v>
      </c>
      <c r="B41">
        <v>3136643</v>
      </c>
      <c r="C41">
        <v>362732</v>
      </c>
      <c r="D41">
        <v>401225</v>
      </c>
      <c r="E41">
        <v>419731</v>
      </c>
      <c r="F41">
        <v>410195</v>
      </c>
      <c r="G41">
        <v>175684</v>
      </c>
      <c r="H41">
        <v>460851</v>
      </c>
      <c r="I41">
        <v>251150</v>
      </c>
      <c r="J41">
        <v>308630</v>
      </c>
      <c r="K41">
        <v>346445</v>
      </c>
      <c r="L41">
        <v>2610584</v>
      </c>
      <c r="M41">
        <v>290925</v>
      </c>
      <c r="N41">
        <v>348918</v>
      </c>
      <c r="O41">
        <v>368919</v>
      </c>
      <c r="P41">
        <v>361231</v>
      </c>
      <c r="Q41">
        <v>157263</v>
      </c>
      <c r="R41">
        <v>388748</v>
      </c>
      <c r="S41">
        <v>207986</v>
      </c>
      <c r="T41">
        <v>246692</v>
      </c>
      <c r="U41">
        <v>239902</v>
      </c>
      <c r="V41">
        <v>2354944</v>
      </c>
      <c r="W41">
        <v>267976</v>
      </c>
      <c r="X41">
        <v>314632</v>
      </c>
      <c r="Y41">
        <v>332510</v>
      </c>
      <c r="Z41">
        <v>329264</v>
      </c>
      <c r="AA41">
        <v>140466</v>
      </c>
      <c r="AB41">
        <v>351393</v>
      </c>
      <c r="AC41">
        <v>188047</v>
      </c>
      <c r="AD41">
        <v>220245</v>
      </c>
      <c r="AE41">
        <v>210411</v>
      </c>
      <c r="AF41">
        <v>255640</v>
      </c>
      <c r="AG41">
        <v>22949</v>
      </c>
      <c r="AH41">
        <v>34286</v>
      </c>
      <c r="AI41">
        <v>36409</v>
      </c>
      <c r="AJ41">
        <v>31967</v>
      </c>
      <c r="AK41">
        <v>16797</v>
      </c>
      <c r="AL41">
        <v>37355</v>
      </c>
      <c r="AM41">
        <v>19939</v>
      </c>
      <c r="AN41">
        <v>26447</v>
      </c>
      <c r="AO41">
        <v>29491</v>
      </c>
      <c r="AP41">
        <v>309147</v>
      </c>
      <c r="AQ41">
        <v>2989</v>
      </c>
      <c r="AR41">
        <v>7566</v>
      </c>
      <c r="AS41">
        <v>16466</v>
      </c>
      <c r="AT41">
        <v>23596</v>
      </c>
      <c r="AU41">
        <v>11280</v>
      </c>
      <c r="AV41">
        <v>55473</v>
      </c>
      <c r="AW41">
        <v>37298</v>
      </c>
      <c r="AX41">
        <v>55779</v>
      </c>
      <c r="AY41">
        <v>98700</v>
      </c>
      <c r="AZ41">
        <v>114307</v>
      </c>
      <c r="BA41">
        <v>2093</v>
      </c>
      <c r="BB41">
        <v>5920</v>
      </c>
      <c r="BC41">
        <v>10192</v>
      </c>
      <c r="BD41">
        <v>11463</v>
      </c>
      <c r="BE41">
        <v>5307</v>
      </c>
      <c r="BF41">
        <v>22764</v>
      </c>
      <c r="BG41">
        <v>13548</v>
      </c>
      <c r="BH41">
        <v>16568</v>
      </c>
      <c r="BI41">
        <v>26452</v>
      </c>
      <c r="BJ41">
        <v>139591</v>
      </c>
      <c r="BK41">
        <v>447</v>
      </c>
      <c r="BL41">
        <v>1538</v>
      </c>
      <c r="BM41">
        <v>6140</v>
      </c>
      <c r="BN41">
        <v>11344</v>
      </c>
      <c r="BO41">
        <v>5579</v>
      </c>
      <c r="BP41">
        <v>29531</v>
      </c>
      <c r="BQ41">
        <v>19778</v>
      </c>
      <c r="BR41">
        <v>29174</v>
      </c>
      <c r="BS41">
        <v>36060</v>
      </c>
      <c r="BT41">
        <v>55249</v>
      </c>
      <c r="BU41">
        <v>449</v>
      </c>
      <c r="BV41">
        <v>108</v>
      </c>
      <c r="BW41">
        <v>134</v>
      </c>
      <c r="BX41">
        <v>789</v>
      </c>
      <c r="BY41">
        <v>394</v>
      </c>
      <c r="BZ41">
        <v>3178</v>
      </c>
      <c r="CA41">
        <v>3972</v>
      </c>
      <c r="CB41">
        <v>10037</v>
      </c>
      <c r="CC41">
        <v>36188</v>
      </c>
      <c r="CD41">
        <v>161358</v>
      </c>
      <c r="CE41">
        <v>62109</v>
      </c>
      <c r="CF41">
        <v>33487</v>
      </c>
      <c r="CG41">
        <v>25827</v>
      </c>
      <c r="CH41">
        <v>17860</v>
      </c>
      <c r="CI41">
        <v>4872</v>
      </c>
      <c r="CJ41">
        <v>9158</v>
      </c>
      <c r="CK41">
        <v>3082</v>
      </c>
      <c r="CL41">
        <v>2023</v>
      </c>
      <c r="CM41">
        <v>2940</v>
      </c>
      <c r="CN41">
        <v>55554</v>
      </c>
      <c r="CO41">
        <v>6709</v>
      </c>
      <c r="CP41">
        <v>11254</v>
      </c>
      <c r="CQ41">
        <v>8519</v>
      </c>
      <c r="CR41">
        <v>7508</v>
      </c>
      <c r="CS41">
        <v>2269</v>
      </c>
      <c r="CT41">
        <v>7472</v>
      </c>
      <c r="CU41">
        <v>2784</v>
      </c>
      <c r="CV41">
        <v>4136</v>
      </c>
      <c r="CW41">
        <v>4903</v>
      </c>
    </row>
    <row r="42" spans="1:101" x14ac:dyDescent="0.2">
      <c r="A42" t="s">
        <v>45</v>
      </c>
      <c r="B42">
        <v>4036961</v>
      </c>
      <c r="C42">
        <v>577136</v>
      </c>
      <c r="D42">
        <v>609855</v>
      </c>
      <c r="E42">
        <v>653261</v>
      </c>
      <c r="F42">
        <v>623808</v>
      </c>
      <c r="G42">
        <v>273383</v>
      </c>
      <c r="H42">
        <v>511713</v>
      </c>
      <c r="I42">
        <v>273072</v>
      </c>
      <c r="J42">
        <v>280559</v>
      </c>
      <c r="K42">
        <v>234174</v>
      </c>
      <c r="L42">
        <v>3836461</v>
      </c>
      <c r="M42">
        <v>513639</v>
      </c>
      <c r="N42">
        <v>579091</v>
      </c>
      <c r="O42">
        <v>627735</v>
      </c>
      <c r="P42">
        <v>605689</v>
      </c>
      <c r="Q42">
        <v>267871</v>
      </c>
      <c r="R42">
        <v>493650</v>
      </c>
      <c r="S42">
        <v>266636</v>
      </c>
      <c r="T42">
        <v>271881</v>
      </c>
      <c r="U42">
        <v>210269</v>
      </c>
      <c r="V42">
        <v>3459252</v>
      </c>
      <c r="W42">
        <v>466986</v>
      </c>
      <c r="X42">
        <v>528583</v>
      </c>
      <c r="Y42">
        <v>569209</v>
      </c>
      <c r="Z42">
        <v>551388</v>
      </c>
      <c r="AA42">
        <v>244450</v>
      </c>
      <c r="AB42">
        <v>442269</v>
      </c>
      <c r="AC42">
        <v>239651</v>
      </c>
      <c r="AD42">
        <v>238979</v>
      </c>
      <c r="AE42">
        <v>177737</v>
      </c>
      <c r="AF42">
        <v>377209</v>
      </c>
      <c r="AG42">
        <v>46653</v>
      </c>
      <c r="AH42">
        <v>50508</v>
      </c>
      <c r="AI42">
        <v>58526</v>
      </c>
      <c r="AJ42">
        <v>54301</v>
      </c>
      <c r="AK42">
        <v>23421</v>
      </c>
      <c r="AL42">
        <v>51381</v>
      </c>
      <c r="AM42">
        <v>26985</v>
      </c>
      <c r="AN42">
        <v>32902</v>
      </c>
      <c r="AO42">
        <v>32532</v>
      </c>
      <c r="AP42">
        <v>54893</v>
      </c>
      <c r="AQ42">
        <v>2584</v>
      </c>
      <c r="AR42">
        <v>4369</v>
      </c>
      <c r="AS42">
        <v>5217</v>
      </c>
      <c r="AT42">
        <v>6404</v>
      </c>
      <c r="AU42">
        <v>1636</v>
      </c>
      <c r="AV42">
        <v>9528</v>
      </c>
      <c r="AW42">
        <v>3246</v>
      </c>
      <c r="AX42">
        <v>5542</v>
      </c>
      <c r="AY42">
        <v>16367</v>
      </c>
      <c r="AZ42">
        <v>52922</v>
      </c>
      <c r="BA42">
        <v>2217</v>
      </c>
      <c r="BB42">
        <v>4042</v>
      </c>
      <c r="BC42">
        <v>5146</v>
      </c>
      <c r="BD42">
        <v>6263</v>
      </c>
      <c r="BE42">
        <v>1522</v>
      </c>
      <c r="BF42">
        <v>9035</v>
      </c>
      <c r="BG42">
        <v>3246</v>
      </c>
      <c r="BH42">
        <v>5394</v>
      </c>
      <c r="BI42">
        <v>16057</v>
      </c>
      <c r="BJ42">
        <v>1667</v>
      </c>
      <c r="BK42">
        <v>360</v>
      </c>
      <c r="BL42">
        <v>327</v>
      </c>
      <c r="BM42">
        <v>71</v>
      </c>
      <c r="BN42">
        <v>115</v>
      </c>
      <c r="BO42">
        <v>82</v>
      </c>
      <c r="BP42">
        <v>440</v>
      </c>
      <c r="BQ42">
        <v>0</v>
      </c>
      <c r="BR42">
        <v>101</v>
      </c>
      <c r="BS42">
        <v>171</v>
      </c>
      <c r="BT42">
        <v>304</v>
      </c>
      <c r="BU42">
        <v>7</v>
      </c>
      <c r="BV42">
        <v>0</v>
      </c>
      <c r="BW42">
        <v>0</v>
      </c>
      <c r="BX42">
        <v>26</v>
      </c>
      <c r="BY42">
        <v>32</v>
      </c>
      <c r="BZ42">
        <v>53</v>
      </c>
      <c r="CA42">
        <v>0</v>
      </c>
      <c r="CB42">
        <v>47</v>
      </c>
      <c r="CC42">
        <v>139</v>
      </c>
      <c r="CD42">
        <v>91536</v>
      </c>
      <c r="CE42">
        <v>48749</v>
      </c>
      <c r="CF42">
        <v>17353</v>
      </c>
      <c r="CG42">
        <v>11819</v>
      </c>
      <c r="CH42">
        <v>5113</v>
      </c>
      <c r="CI42">
        <v>1660</v>
      </c>
      <c r="CJ42">
        <v>3292</v>
      </c>
      <c r="CK42">
        <v>725</v>
      </c>
      <c r="CL42">
        <v>1116</v>
      </c>
      <c r="CM42">
        <v>1709</v>
      </c>
      <c r="CN42">
        <v>54071</v>
      </c>
      <c r="CO42">
        <v>12164</v>
      </c>
      <c r="CP42">
        <v>9042</v>
      </c>
      <c r="CQ42">
        <v>8490</v>
      </c>
      <c r="CR42">
        <v>6602</v>
      </c>
      <c r="CS42">
        <v>2216</v>
      </c>
      <c r="CT42">
        <v>5243</v>
      </c>
      <c r="CU42">
        <v>2465</v>
      </c>
      <c r="CV42">
        <v>2020</v>
      </c>
      <c r="CW42">
        <v>5829</v>
      </c>
    </row>
    <row r="43" spans="1:101" x14ac:dyDescent="0.2">
      <c r="A43" t="s">
        <v>93</v>
      </c>
      <c r="B43">
        <v>2591196</v>
      </c>
      <c r="C43">
        <v>431776</v>
      </c>
      <c r="D43">
        <v>398395</v>
      </c>
      <c r="E43">
        <v>404031</v>
      </c>
      <c r="F43">
        <v>395523</v>
      </c>
      <c r="G43">
        <v>184443</v>
      </c>
      <c r="H43">
        <v>321070</v>
      </c>
      <c r="I43">
        <v>158471</v>
      </c>
      <c r="J43">
        <v>159509</v>
      </c>
      <c r="K43">
        <v>137978</v>
      </c>
      <c r="L43">
        <v>2380936</v>
      </c>
      <c r="M43">
        <v>372755</v>
      </c>
      <c r="N43">
        <v>373922</v>
      </c>
      <c r="O43">
        <v>382428</v>
      </c>
      <c r="P43">
        <v>374813</v>
      </c>
      <c r="Q43">
        <v>175095</v>
      </c>
      <c r="R43">
        <v>295837</v>
      </c>
      <c r="S43">
        <v>146819</v>
      </c>
      <c r="T43">
        <v>144212</v>
      </c>
      <c r="U43">
        <v>115055</v>
      </c>
      <c r="V43">
        <v>2135967</v>
      </c>
      <c r="W43">
        <v>342494</v>
      </c>
      <c r="X43">
        <v>337765</v>
      </c>
      <c r="Y43">
        <v>347158</v>
      </c>
      <c r="Z43">
        <v>337923</v>
      </c>
      <c r="AA43">
        <v>155784</v>
      </c>
      <c r="AB43">
        <v>263629</v>
      </c>
      <c r="AC43">
        <v>131256</v>
      </c>
      <c r="AD43">
        <v>125899</v>
      </c>
      <c r="AE43">
        <v>94059</v>
      </c>
      <c r="AF43">
        <v>244969</v>
      </c>
      <c r="AG43">
        <v>30261</v>
      </c>
      <c r="AH43">
        <v>36157</v>
      </c>
      <c r="AI43">
        <v>35270</v>
      </c>
      <c r="AJ43">
        <v>36890</v>
      </c>
      <c r="AK43">
        <v>19311</v>
      </c>
      <c r="AL43">
        <v>32208</v>
      </c>
      <c r="AM43">
        <v>15563</v>
      </c>
      <c r="AN43">
        <v>18313</v>
      </c>
      <c r="AO43">
        <v>20996</v>
      </c>
      <c r="AP43">
        <v>89609</v>
      </c>
      <c r="AQ43">
        <v>2907</v>
      </c>
      <c r="AR43">
        <v>4122</v>
      </c>
      <c r="AS43">
        <v>6184</v>
      </c>
      <c r="AT43">
        <v>12229</v>
      </c>
      <c r="AU43">
        <v>5099</v>
      </c>
      <c r="AV43">
        <v>17326</v>
      </c>
      <c r="AW43">
        <v>9517</v>
      </c>
      <c r="AX43">
        <v>13487</v>
      </c>
      <c r="AY43">
        <v>18738</v>
      </c>
      <c r="AZ43">
        <v>84337</v>
      </c>
      <c r="BA43">
        <v>2880</v>
      </c>
      <c r="BB43">
        <v>3967</v>
      </c>
      <c r="BC43">
        <v>6038</v>
      </c>
      <c r="BD43">
        <v>11531</v>
      </c>
      <c r="BE43">
        <v>4926</v>
      </c>
      <c r="BF43">
        <v>16071</v>
      </c>
      <c r="BG43">
        <v>8616</v>
      </c>
      <c r="BH43">
        <v>12932</v>
      </c>
      <c r="BI43">
        <v>17376</v>
      </c>
      <c r="BJ43">
        <v>2676</v>
      </c>
      <c r="BK43">
        <v>27</v>
      </c>
      <c r="BL43">
        <v>45</v>
      </c>
      <c r="BM43">
        <v>146</v>
      </c>
      <c r="BN43">
        <v>386</v>
      </c>
      <c r="BO43">
        <v>85</v>
      </c>
      <c r="BP43">
        <v>868</v>
      </c>
      <c r="BQ43">
        <v>626</v>
      </c>
      <c r="BR43">
        <v>256</v>
      </c>
      <c r="BS43">
        <v>237</v>
      </c>
      <c r="BT43">
        <v>2596</v>
      </c>
      <c r="BU43">
        <v>0</v>
      </c>
      <c r="BV43">
        <v>110</v>
      </c>
      <c r="BW43">
        <v>0</v>
      </c>
      <c r="BX43">
        <v>312</v>
      </c>
      <c r="BY43">
        <v>88</v>
      </c>
      <c r="BZ43">
        <v>387</v>
      </c>
      <c r="CA43">
        <v>275</v>
      </c>
      <c r="CB43">
        <v>299</v>
      </c>
      <c r="CC43">
        <v>1125</v>
      </c>
      <c r="CD43">
        <v>76853</v>
      </c>
      <c r="CE43">
        <v>46238</v>
      </c>
      <c r="CF43">
        <v>11919</v>
      </c>
      <c r="CG43">
        <v>8165</v>
      </c>
      <c r="CH43">
        <v>4060</v>
      </c>
      <c r="CI43">
        <v>1626</v>
      </c>
      <c r="CJ43">
        <v>3615</v>
      </c>
      <c r="CK43">
        <v>280</v>
      </c>
      <c r="CL43">
        <v>594</v>
      </c>
      <c r="CM43">
        <v>356</v>
      </c>
      <c r="CN43">
        <v>43798</v>
      </c>
      <c r="CO43">
        <v>9876</v>
      </c>
      <c r="CP43">
        <v>8432</v>
      </c>
      <c r="CQ43">
        <v>7254</v>
      </c>
      <c r="CR43">
        <v>4421</v>
      </c>
      <c r="CS43">
        <v>2623</v>
      </c>
      <c r="CT43">
        <v>4292</v>
      </c>
      <c r="CU43">
        <v>1855</v>
      </c>
      <c r="CV43">
        <v>1216</v>
      </c>
      <c r="CW43">
        <v>3829</v>
      </c>
    </row>
    <row r="44" spans="1:101" x14ac:dyDescent="0.2">
      <c r="A44" t="s">
        <v>75</v>
      </c>
      <c r="B44">
        <v>1150196</v>
      </c>
      <c r="C44">
        <v>184562</v>
      </c>
      <c r="D44">
        <v>177452</v>
      </c>
      <c r="E44">
        <v>188331</v>
      </c>
      <c r="F44">
        <v>171087</v>
      </c>
      <c r="G44">
        <v>63685</v>
      </c>
      <c r="H44">
        <v>164390</v>
      </c>
      <c r="I44">
        <v>59067</v>
      </c>
      <c r="J44">
        <v>65734</v>
      </c>
      <c r="K44">
        <v>75888</v>
      </c>
      <c r="L44">
        <v>1110070</v>
      </c>
      <c r="M44">
        <v>169484</v>
      </c>
      <c r="N44">
        <v>172199</v>
      </c>
      <c r="O44">
        <v>183796</v>
      </c>
      <c r="P44">
        <v>167376</v>
      </c>
      <c r="Q44">
        <v>63048</v>
      </c>
      <c r="R44">
        <v>160691</v>
      </c>
      <c r="S44">
        <v>57715</v>
      </c>
      <c r="T44">
        <v>63824</v>
      </c>
      <c r="U44">
        <v>71937</v>
      </c>
      <c r="V44">
        <v>984238</v>
      </c>
      <c r="W44">
        <v>155942</v>
      </c>
      <c r="X44">
        <v>155399</v>
      </c>
      <c r="Y44">
        <v>164856</v>
      </c>
      <c r="Z44">
        <v>149373</v>
      </c>
      <c r="AA44">
        <v>56233</v>
      </c>
      <c r="AB44">
        <v>143374</v>
      </c>
      <c r="AC44">
        <v>49835</v>
      </c>
      <c r="AD44">
        <v>52283</v>
      </c>
      <c r="AE44">
        <v>56943</v>
      </c>
      <c r="AF44">
        <v>125832</v>
      </c>
      <c r="AG44">
        <v>13542</v>
      </c>
      <c r="AH44">
        <v>16800</v>
      </c>
      <c r="AI44">
        <v>18940</v>
      </c>
      <c r="AJ44">
        <v>18003</v>
      </c>
      <c r="AK44">
        <v>6815</v>
      </c>
      <c r="AL44">
        <v>17317</v>
      </c>
      <c r="AM44">
        <v>7880</v>
      </c>
      <c r="AN44">
        <v>11541</v>
      </c>
      <c r="AO44">
        <v>14994</v>
      </c>
      <c r="AP44">
        <v>5266</v>
      </c>
      <c r="AQ44">
        <v>727</v>
      </c>
      <c r="AR44">
        <v>115</v>
      </c>
      <c r="AS44">
        <v>859</v>
      </c>
      <c r="AT44">
        <v>552</v>
      </c>
      <c r="AU44">
        <v>219</v>
      </c>
      <c r="AV44">
        <v>415</v>
      </c>
      <c r="AW44">
        <v>471</v>
      </c>
      <c r="AX44">
        <v>306</v>
      </c>
      <c r="AY44">
        <v>1602</v>
      </c>
      <c r="AZ44">
        <v>5066</v>
      </c>
      <c r="BA44">
        <v>727</v>
      </c>
      <c r="BB44">
        <v>115</v>
      </c>
      <c r="BC44">
        <v>859</v>
      </c>
      <c r="BD44">
        <v>501</v>
      </c>
      <c r="BE44">
        <v>219</v>
      </c>
      <c r="BF44">
        <v>374</v>
      </c>
      <c r="BG44">
        <v>471</v>
      </c>
      <c r="BH44">
        <v>306</v>
      </c>
      <c r="BI44">
        <v>1494</v>
      </c>
      <c r="BJ44">
        <v>129</v>
      </c>
      <c r="BK44">
        <v>0</v>
      </c>
      <c r="BL44">
        <v>0</v>
      </c>
      <c r="BM44">
        <v>0</v>
      </c>
      <c r="BN44">
        <v>51</v>
      </c>
      <c r="BO44">
        <v>0</v>
      </c>
      <c r="BP44">
        <v>41</v>
      </c>
      <c r="BQ44">
        <v>0</v>
      </c>
      <c r="BR44">
        <v>0</v>
      </c>
      <c r="BS44">
        <v>37</v>
      </c>
      <c r="BT44">
        <v>71</v>
      </c>
      <c r="BU44">
        <v>0</v>
      </c>
      <c r="BV44">
        <v>0</v>
      </c>
      <c r="BW44">
        <v>0</v>
      </c>
      <c r="BX44">
        <v>0</v>
      </c>
      <c r="BY44">
        <v>0</v>
      </c>
      <c r="BZ44">
        <v>0</v>
      </c>
      <c r="CA44">
        <v>0</v>
      </c>
      <c r="CB44">
        <v>0</v>
      </c>
      <c r="CC44">
        <v>71</v>
      </c>
      <c r="CD44">
        <v>20079</v>
      </c>
      <c r="CE44">
        <v>12519</v>
      </c>
      <c r="CF44">
        <v>2671</v>
      </c>
      <c r="CG44">
        <v>2332</v>
      </c>
      <c r="CH44">
        <v>858</v>
      </c>
      <c r="CI44">
        <v>150</v>
      </c>
      <c r="CJ44">
        <v>609</v>
      </c>
      <c r="CK44">
        <v>195</v>
      </c>
      <c r="CL44">
        <v>286</v>
      </c>
      <c r="CM44">
        <v>459</v>
      </c>
      <c r="CN44">
        <v>14781</v>
      </c>
      <c r="CO44">
        <v>1832</v>
      </c>
      <c r="CP44">
        <v>2467</v>
      </c>
      <c r="CQ44">
        <v>1344</v>
      </c>
      <c r="CR44">
        <v>2301</v>
      </c>
      <c r="CS44">
        <v>268</v>
      </c>
      <c r="CT44">
        <v>2675</v>
      </c>
      <c r="CU44">
        <v>686</v>
      </c>
      <c r="CV44">
        <v>1318</v>
      </c>
      <c r="CW44">
        <v>1890</v>
      </c>
    </row>
    <row r="45" spans="1:101" x14ac:dyDescent="0.2">
      <c r="A45" t="s">
        <v>59</v>
      </c>
      <c r="B45">
        <v>2614036</v>
      </c>
      <c r="C45">
        <v>427578</v>
      </c>
      <c r="D45">
        <v>379080</v>
      </c>
      <c r="E45">
        <v>425618</v>
      </c>
      <c r="F45">
        <v>397393</v>
      </c>
      <c r="G45">
        <v>177461</v>
      </c>
      <c r="H45">
        <v>342401</v>
      </c>
      <c r="I45">
        <v>166271</v>
      </c>
      <c r="J45">
        <v>166518</v>
      </c>
      <c r="K45">
        <v>131716</v>
      </c>
      <c r="L45">
        <v>2488992</v>
      </c>
      <c r="M45">
        <v>388386</v>
      </c>
      <c r="N45">
        <v>362968</v>
      </c>
      <c r="O45">
        <v>410330</v>
      </c>
      <c r="P45">
        <v>386411</v>
      </c>
      <c r="Q45">
        <v>173980</v>
      </c>
      <c r="R45">
        <v>330957</v>
      </c>
      <c r="S45">
        <v>161705</v>
      </c>
      <c r="T45">
        <v>158494</v>
      </c>
      <c r="U45">
        <v>115761</v>
      </c>
      <c r="V45">
        <v>2223496</v>
      </c>
      <c r="W45">
        <v>351724</v>
      </c>
      <c r="X45">
        <v>329223</v>
      </c>
      <c r="Y45">
        <v>370776</v>
      </c>
      <c r="Z45">
        <v>352519</v>
      </c>
      <c r="AA45">
        <v>154211</v>
      </c>
      <c r="AB45">
        <v>294338</v>
      </c>
      <c r="AC45">
        <v>142480</v>
      </c>
      <c r="AD45">
        <v>133026</v>
      </c>
      <c r="AE45">
        <v>95199</v>
      </c>
      <c r="AF45">
        <v>265496</v>
      </c>
      <c r="AG45">
        <v>36662</v>
      </c>
      <c r="AH45">
        <v>33745</v>
      </c>
      <c r="AI45">
        <v>39554</v>
      </c>
      <c r="AJ45">
        <v>33892</v>
      </c>
      <c r="AK45">
        <v>19769</v>
      </c>
      <c r="AL45">
        <v>36619</v>
      </c>
      <c r="AM45">
        <v>19225</v>
      </c>
      <c r="AN45">
        <v>25468</v>
      </c>
      <c r="AO45">
        <v>20562</v>
      </c>
      <c r="AP45">
        <v>35244</v>
      </c>
      <c r="AQ45">
        <v>1486</v>
      </c>
      <c r="AR45">
        <v>1800</v>
      </c>
      <c r="AS45">
        <v>3025</v>
      </c>
      <c r="AT45">
        <v>3275</v>
      </c>
      <c r="AU45">
        <v>747</v>
      </c>
      <c r="AV45">
        <v>5842</v>
      </c>
      <c r="AW45">
        <v>2561</v>
      </c>
      <c r="AX45">
        <v>4541</v>
      </c>
      <c r="AY45">
        <v>11967</v>
      </c>
      <c r="AZ45">
        <v>31023</v>
      </c>
      <c r="BA45">
        <v>1371</v>
      </c>
      <c r="BB45">
        <v>1623</v>
      </c>
      <c r="BC45">
        <v>2370</v>
      </c>
      <c r="BD45">
        <v>2434</v>
      </c>
      <c r="BE45">
        <v>509</v>
      </c>
      <c r="BF45">
        <v>5228</v>
      </c>
      <c r="BG45">
        <v>2222</v>
      </c>
      <c r="BH45">
        <v>4228</v>
      </c>
      <c r="BI45">
        <v>11038</v>
      </c>
      <c r="BJ45">
        <v>3519</v>
      </c>
      <c r="BK45">
        <v>78</v>
      </c>
      <c r="BL45">
        <v>177</v>
      </c>
      <c r="BM45">
        <v>410</v>
      </c>
      <c r="BN45">
        <v>828</v>
      </c>
      <c r="BO45">
        <v>157</v>
      </c>
      <c r="BP45">
        <v>545</v>
      </c>
      <c r="BQ45">
        <v>236</v>
      </c>
      <c r="BR45">
        <v>298</v>
      </c>
      <c r="BS45">
        <v>790</v>
      </c>
      <c r="BT45">
        <v>702</v>
      </c>
      <c r="BU45">
        <v>37</v>
      </c>
      <c r="BV45">
        <v>0</v>
      </c>
      <c r="BW45">
        <v>245</v>
      </c>
      <c r="BX45">
        <v>13</v>
      </c>
      <c r="BY45">
        <v>81</v>
      </c>
      <c r="BZ45">
        <v>69</v>
      </c>
      <c r="CA45">
        <v>103</v>
      </c>
      <c r="CB45">
        <v>15</v>
      </c>
      <c r="CC45">
        <v>139</v>
      </c>
      <c r="CD45">
        <v>52783</v>
      </c>
      <c r="CE45">
        <v>30187</v>
      </c>
      <c r="CF45">
        <v>8101</v>
      </c>
      <c r="CG45">
        <v>7131</v>
      </c>
      <c r="CH45">
        <v>2248</v>
      </c>
      <c r="CI45">
        <v>506</v>
      </c>
      <c r="CJ45">
        <v>2334</v>
      </c>
      <c r="CK45">
        <v>569</v>
      </c>
      <c r="CL45">
        <v>580</v>
      </c>
      <c r="CM45">
        <v>1127</v>
      </c>
      <c r="CN45">
        <v>37017</v>
      </c>
      <c r="CO45">
        <v>7519</v>
      </c>
      <c r="CP45">
        <v>6211</v>
      </c>
      <c r="CQ45">
        <v>5132</v>
      </c>
      <c r="CR45">
        <v>5459</v>
      </c>
      <c r="CS45">
        <v>2228</v>
      </c>
      <c r="CT45">
        <v>3268</v>
      </c>
      <c r="CU45">
        <v>1436</v>
      </c>
      <c r="CV45">
        <v>2903</v>
      </c>
      <c r="CW45">
        <v>2861</v>
      </c>
    </row>
    <row r="46" spans="1:101" x14ac:dyDescent="0.2">
      <c r="A46" t="s">
        <v>118</v>
      </c>
      <c r="B46">
        <v>444232</v>
      </c>
      <c r="C46">
        <v>117353</v>
      </c>
      <c r="D46">
        <v>99127</v>
      </c>
      <c r="E46">
        <v>84348</v>
      </c>
      <c r="F46">
        <v>54126</v>
      </c>
      <c r="G46">
        <v>14953</v>
      </c>
      <c r="H46">
        <v>29744</v>
      </c>
      <c r="I46">
        <v>11568</v>
      </c>
      <c r="J46">
        <v>12814</v>
      </c>
      <c r="K46">
        <v>20199</v>
      </c>
      <c r="L46">
        <v>404546</v>
      </c>
      <c r="M46">
        <v>99892</v>
      </c>
      <c r="N46">
        <v>92333</v>
      </c>
      <c r="O46">
        <v>78749</v>
      </c>
      <c r="P46">
        <v>51213</v>
      </c>
      <c r="Q46">
        <v>14217</v>
      </c>
      <c r="R46">
        <v>28323</v>
      </c>
      <c r="S46">
        <v>10280</v>
      </c>
      <c r="T46">
        <v>11651</v>
      </c>
      <c r="U46">
        <v>17888</v>
      </c>
      <c r="V46">
        <v>353661</v>
      </c>
      <c r="W46">
        <v>92069</v>
      </c>
      <c r="X46">
        <v>81037</v>
      </c>
      <c r="Y46">
        <v>70671</v>
      </c>
      <c r="Z46">
        <v>45572</v>
      </c>
      <c r="AA46">
        <v>12074</v>
      </c>
      <c r="AB46">
        <v>23030</v>
      </c>
      <c r="AC46">
        <v>7983</v>
      </c>
      <c r="AD46">
        <v>8382</v>
      </c>
      <c r="AE46">
        <v>12843</v>
      </c>
      <c r="AF46">
        <v>50885</v>
      </c>
      <c r="AG46">
        <v>7823</v>
      </c>
      <c r="AH46">
        <v>11296</v>
      </c>
      <c r="AI46">
        <v>8078</v>
      </c>
      <c r="AJ46">
        <v>5641</v>
      </c>
      <c r="AK46">
        <v>2143</v>
      </c>
      <c r="AL46">
        <v>5293</v>
      </c>
      <c r="AM46">
        <v>2297</v>
      </c>
      <c r="AN46">
        <v>3269</v>
      </c>
      <c r="AO46">
        <v>5045</v>
      </c>
      <c r="AP46">
        <v>4520</v>
      </c>
      <c r="AQ46">
        <v>480</v>
      </c>
      <c r="AR46">
        <v>33</v>
      </c>
      <c r="AS46">
        <v>1065</v>
      </c>
      <c r="AT46">
        <v>543</v>
      </c>
      <c r="AU46">
        <v>143</v>
      </c>
      <c r="AV46">
        <v>623</v>
      </c>
      <c r="AW46">
        <v>216</v>
      </c>
      <c r="AX46">
        <v>316</v>
      </c>
      <c r="AY46">
        <v>1101</v>
      </c>
      <c r="AZ46">
        <v>4448</v>
      </c>
      <c r="BA46">
        <v>464</v>
      </c>
      <c r="BB46">
        <v>33</v>
      </c>
      <c r="BC46">
        <v>1065</v>
      </c>
      <c r="BD46">
        <v>543</v>
      </c>
      <c r="BE46">
        <v>143</v>
      </c>
      <c r="BF46">
        <v>586</v>
      </c>
      <c r="BG46">
        <v>216</v>
      </c>
      <c r="BH46">
        <v>316</v>
      </c>
      <c r="BI46">
        <v>1082</v>
      </c>
      <c r="BJ46">
        <v>53</v>
      </c>
      <c r="BK46">
        <v>16</v>
      </c>
      <c r="BL46">
        <v>0</v>
      </c>
      <c r="BM46">
        <v>0</v>
      </c>
      <c r="BN46">
        <v>0</v>
      </c>
      <c r="BO46">
        <v>0</v>
      </c>
      <c r="BP46">
        <v>37</v>
      </c>
      <c r="BQ46">
        <v>0</v>
      </c>
      <c r="BR46">
        <v>0</v>
      </c>
      <c r="BS46">
        <v>0</v>
      </c>
      <c r="BT46">
        <v>19</v>
      </c>
      <c r="BU46">
        <v>0</v>
      </c>
      <c r="BV46">
        <v>0</v>
      </c>
      <c r="BW46">
        <v>0</v>
      </c>
      <c r="BX46">
        <v>0</v>
      </c>
      <c r="BY46">
        <v>0</v>
      </c>
      <c r="BZ46">
        <v>0</v>
      </c>
      <c r="CA46">
        <v>0</v>
      </c>
      <c r="CB46">
        <v>0</v>
      </c>
      <c r="CC46">
        <v>19</v>
      </c>
      <c r="CD46">
        <v>22947</v>
      </c>
      <c r="CE46">
        <v>13786</v>
      </c>
      <c r="CF46">
        <v>4168</v>
      </c>
      <c r="CG46">
        <v>2373</v>
      </c>
      <c r="CH46">
        <v>994</v>
      </c>
      <c r="CI46">
        <v>215</v>
      </c>
      <c r="CJ46">
        <v>316</v>
      </c>
      <c r="CK46">
        <v>419</v>
      </c>
      <c r="CL46">
        <v>209</v>
      </c>
      <c r="CM46">
        <v>467</v>
      </c>
      <c r="CN46">
        <v>12219</v>
      </c>
      <c r="CO46">
        <v>3195</v>
      </c>
      <c r="CP46">
        <v>2593</v>
      </c>
      <c r="CQ46">
        <v>2161</v>
      </c>
      <c r="CR46">
        <v>1376</v>
      </c>
      <c r="CS46">
        <v>378</v>
      </c>
      <c r="CT46">
        <v>482</v>
      </c>
      <c r="CU46">
        <v>653</v>
      </c>
      <c r="CV46">
        <v>638</v>
      </c>
      <c r="CW46">
        <v>743</v>
      </c>
    </row>
    <row r="47" spans="1:101" x14ac:dyDescent="0.2">
      <c r="A47" t="s">
        <v>66</v>
      </c>
      <c r="B47">
        <v>900483</v>
      </c>
      <c r="C47">
        <v>214057</v>
      </c>
      <c r="D47">
        <v>175645</v>
      </c>
      <c r="E47">
        <v>159526</v>
      </c>
      <c r="F47">
        <v>139689</v>
      </c>
      <c r="G47">
        <v>50642</v>
      </c>
      <c r="H47">
        <v>78271</v>
      </c>
      <c r="I47">
        <v>28271</v>
      </c>
      <c r="J47">
        <v>27446</v>
      </c>
      <c r="K47">
        <v>26936</v>
      </c>
      <c r="L47">
        <v>854226</v>
      </c>
      <c r="M47">
        <v>191156</v>
      </c>
      <c r="N47">
        <v>168600</v>
      </c>
      <c r="O47">
        <v>154624</v>
      </c>
      <c r="P47">
        <v>137063</v>
      </c>
      <c r="Q47">
        <v>49702</v>
      </c>
      <c r="R47">
        <v>75713</v>
      </c>
      <c r="S47">
        <v>26972</v>
      </c>
      <c r="T47">
        <v>25777</v>
      </c>
      <c r="U47">
        <v>24619</v>
      </c>
      <c r="V47">
        <v>759340</v>
      </c>
      <c r="W47">
        <v>175668</v>
      </c>
      <c r="X47">
        <v>151801</v>
      </c>
      <c r="Y47">
        <v>138901</v>
      </c>
      <c r="Z47">
        <v>121958</v>
      </c>
      <c r="AA47">
        <v>43483</v>
      </c>
      <c r="AB47">
        <v>63732</v>
      </c>
      <c r="AC47">
        <v>22896</v>
      </c>
      <c r="AD47">
        <v>20918</v>
      </c>
      <c r="AE47">
        <v>19983</v>
      </c>
      <c r="AF47">
        <v>94886</v>
      </c>
      <c r="AG47">
        <v>15488</v>
      </c>
      <c r="AH47">
        <v>16799</v>
      </c>
      <c r="AI47">
        <v>15723</v>
      </c>
      <c r="AJ47">
        <v>15105</v>
      </c>
      <c r="AK47">
        <v>6219</v>
      </c>
      <c r="AL47">
        <v>11981</v>
      </c>
      <c r="AM47">
        <v>4076</v>
      </c>
      <c r="AN47">
        <v>4859</v>
      </c>
      <c r="AO47">
        <v>4636</v>
      </c>
      <c r="AP47">
        <v>6142</v>
      </c>
      <c r="AQ47">
        <v>257</v>
      </c>
      <c r="AR47">
        <v>365</v>
      </c>
      <c r="AS47">
        <v>713</v>
      </c>
      <c r="AT47">
        <v>323</v>
      </c>
      <c r="AU47">
        <v>142</v>
      </c>
      <c r="AV47">
        <v>1080</v>
      </c>
      <c r="AW47">
        <v>692</v>
      </c>
      <c r="AX47">
        <v>1370</v>
      </c>
      <c r="AY47">
        <v>1200</v>
      </c>
      <c r="AZ47">
        <v>6142</v>
      </c>
      <c r="BA47">
        <v>257</v>
      </c>
      <c r="BB47">
        <v>365</v>
      </c>
      <c r="BC47">
        <v>713</v>
      </c>
      <c r="BD47">
        <v>323</v>
      </c>
      <c r="BE47">
        <v>142</v>
      </c>
      <c r="BF47">
        <v>1080</v>
      </c>
      <c r="BG47">
        <v>692</v>
      </c>
      <c r="BH47">
        <v>1370</v>
      </c>
      <c r="BI47">
        <v>1200</v>
      </c>
      <c r="BJ47">
        <v>0</v>
      </c>
      <c r="BK47">
        <v>0</v>
      </c>
      <c r="BL47">
        <v>0</v>
      </c>
      <c r="BM47">
        <v>0</v>
      </c>
      <c r="BN47">
        <v>0</v>
      </c>
      <c r="BO47">
        <v>0</v>
      </c>
      <c r="BP47">
        <v>0</v>
      </c>
      <c r="BQ47">
        <v>0</v>
      </c>
      <c r="BR47">
        <v>0</v>
      </c>
      <c r="BS47">
        <v>0</v>
      </c>
      <c r="BT47">
        <v>0</v>
      </c>
      <c r="BU47">
        <v>0</v>
      </c>
      <c r="BV47">
        <v>0</v>
      </c>
      <c r="BW47">
        <v>0</v>
      </c>
      <c r="BX47">
        <v>0</v>
      </c>
      <c r="BY47">
        <v>0</v>
      </c>
      <c r="BZ47">
        <v>0</v>
      </c>
      <c r="CA47">
        <v>0</v>
      </c>
      <c r="CB47">
        <v>0</v>
      </c>
      <c r="CC47">
        <v>0</v>
      </c>
      <c r="CD47">
        <v>26578</v>
      </c>
      <c r="CE47">
        <v>17458</v>
      </c>
      <c r="CF47">
        <v>4345</v>
      </c>
      <c r="CG47">
        <v>2232</v>
      </c>
      <c r="CH47">
        <v>755</v>
      </c>
      <c r="CI47">
        <v>355</v>
      </c>
      <c r="CJ47">
        <v>747</v>
      </c>
      <c r="CK47">
        <v>249</v>
      </c>
      <c r="CL47">
        <v>41</v>
      </c>
      <c r="CM47">
        <v>396</v>
      </c>
      <c r="CN47">
        <v>13537</v>
      </c>
      <c r="CO47">
        <v>5186</v>
      </c>
      <c r="CP47">
        <v>2335</v>
      </c>
      <c r="CQ47">
        <v>1957</v>
      </c>
      <c r="CR47">
        <v>1548</v>
      </c>
      <c r="CS47">
        <v>443</v>
      </c>
      <c r="CT47">
        <v>731</v>
      </c>
      <c r="CU47">
        <v>358</v>
      </c>
      <c r="CV47">
        <v>258</v>
      </c>
      <c r="CW47">
        <v>721</v>
      </c>
    </row>
    <row r="48" spans="1:101" x14ac:dyDescent="0.2">
      <c r="A48" t="s">
        <v>114</v>
      </c>
      <c r="B48">
        <v>1178781</v>
      </c>
      <c r="C48">
        <v>129147</v>
      </c>
      <c r="D48">
        <v>155366</v>
      </c>
      <c r="E48">
        <v>209581</v>
      </c>
      <c r="F48">
        <v>223958</v>
      </c>
      <c r="G48">
        <v>93261</v>
      </c>
      <c r="H48">
        <v>192957</v>
      </c>
      <c r="I48">
        <v>57801</v>
      </c>
      <c r="J48">
        <v>50219</v>
      </c>
      <c r="K48">
        <v>66491</v>
      </c>
      <c r="L48">
        <v>1081479</v>
      </c>
      <c r="M48">
        <v>110801</v>
      </c>
      <c r="N48">
        <v>144583</v>
      </c>
      <c r="O48">
        <v>198878</v>
      </c>
      <c r="P48">
        <v>214655</v>
      </c>
      <c r="Q48">
        <v>89746</v>
      </c>
      <c r="R48">
        <v>184477</v>
      </c>
      <c r="S48">
        <v>54241</v>
      </c>
      <c r="T48">
        <v>43953</v>
      </c>
      <c r="U48">
        <v>40145</v>
      </c>
      <c r="V48">
        <v>949121</v>
      </c>
      <c r="W48">
        <v>100880</v>
      </c>
      <c r="X48">
        <v>130757</v>
      </c>
      <c r="Y48">
        <v>173435</v>
      </c>
      <c r="Z48">
        <v>191404</v>
      </c>
      <c r="AA48">
        <v>79862</v>
      </c>
      <c r="AB48">
        <v>161266</v>
      </c>
      <c r="AC48">
        <v>46783</v>
      </c>
      <c r="AD48">
        <v>35247</v>
      </c>
      <c r="AE48">
        <v>29487</v>
      </c>
      <c r="AF48">
        <v>132358</v>
      </c>
      <c r="AG48">
        <v>9921</v>
      </c>
      <c r="AH48">
        <v>13826</v>
      </c>
      <c r="AI48">
        <v>25443</v>
      </c>
      <c r="AJ48">
        <v>23251</v>
      </c>
      <c r="AK48">
        <v>9884</v>
      </c>
      <c r="AL48">
        <v>23211</v>
      </c>
      <c r="AM48">
        <v>7458</v>
      </c>
      <c r="AN48">
        <v>8706</v>
      </c>
      <c r="AO48">
        <v>10658</v>
      </c>
      <c r="AP48">
        <v>44047</v>
      </c>
      <c r="AQ48">
        <v>1017</v>
      </c>
      <c r="AR48">
        <v>2161</v>
      </c>
      <c r="AS48">
        <v>2917</v>
      </c>
      <c r="AT48">
        <v>4034</v>
      </c>
      <c r="AU48">
        <v>584</v>
      </c>
      <c r="AV48">
        <v>4331</v>
      </c>
      <c r="AW48">
        <v>2232</v>
      </c>
      <c r="AX48">
        <v>4283</v>
      </c>
      <c r="AY48">
        <v>22488</v>
      </c>
      <c r="AZ48">
        <v>43228</v>
      </c>
      <c r="BA48">
        <v>962</v>
      </c>
      <c r="BB48">
        <v>2161</v>
      </c>
      <c r="BC48">
        <v>2917</v>
      </c>
      <c r="BD48">
        <v>3892</v>
      </c>
      <c r="BE48">
        <v>584</v>
      </c>
      <c r="BF48">
        <v>4173</v>
      </c>
      <c r="BG48">
        <v>1864</v>
      </c>
      <c r="BH48">
        <v>4193</v>
      </c>
      <c r="BI48">
        <v>22482</v>
      </c>
      <c r="BJ48">
        <v>403</v>
      </c>
      <c r="BK48">
        <v>0</v>
      </c>
      <c r="BL48">
        <v>0</v>
      </c>
      <c r="BM48">
        <v>0</v>
      </c>
      <c r="BN48">
        <v>114</v>
      </c>
      <c r="BO48">
        <v>0</v>
      </c>
      <c r="BP48">
        <v>0</v>
      </c>
      <c r="BQ48">
        <v>289</v>
      </c>
      <c r="BR48">
        <v>0</v>
      </c>
      <c r="BS48">
        <v>0</v>
      </c>
      <c r="BT48">
        <v>416</v>
      </c>
      <c r="BU48">
        <v>55</v>
      </c>
      <c r="BV48">
        <v>0</v>
      </c>
      <c r="BW48">
        <v>0</v>
      </c>
      <c r="BX48">
        <v>28</v>
      </c>
      <c r="BY48">
        <v>0</v>
      </c>
      <c r="BZ48">
        <v>158</v>
      </c>
      <c r="CA48">
        <v>79</v>
      </c>
      <c r="CB48">
        <v>90</v>
      </c>
      <c r="CC48">
        <v>6</v>
      </c>
      <c r="CD48">
        <v>27904</v>
      </c>
      <c r="CE48">
        <v>13733</v>
      </c>
      <c r="CF48">
        <v>4855</v>
      </c>
      <c r="CG48">
        <v>3124</v>
      </c>
      <c r="CH48">
        <v>1944</v>
      </c>
      <c r="CI48">
        <v>1011</v>
      </c>
      <c r="CJ48">
        <v>1654</v>
      </c>
      <c r="CK48">
        <v>526</v>
      </c>
      <c r="CL48">
        <v>359</v>
      </c>
      <c r="CM48">
        <v>698</v>
      </c>
      <c r="CN48">
        <v>25351</v>
      </c>
      <c r="CO48">
        <v>3596</v>
      </c>
      <c r="CP48">
        <v>3767</v>
      </c>
      <c r="CQ48">
        <v>4662</v>
      </c>
      <c r="CR48">
        <v>3325</v>
      </c>
      <c r="CS48">
        <v>1920</v>
      </c>
      <c r="CT48">
        <v>2495</v>
      </c>
      <c r="CU48">
        <v>802</v>
      </c>
      <c r="CV48">
        <v>1624</v>
      </c>
      <c r="CW48">
        <v>3160</v>
      </c>
    </row>
    <row r="49" spans="1:101" x14ac:dyDescent="0.2">
      <c r="A49" t="s">
        <v>53</v>
      </c>
      <c r="B49">
        <v>637747</v>
      </c>
      <c r="C49">
        <v>90233</v>
      </c>
      <c r="D49">
        <v>96700</v>
      </c>
      <c r="E49">
        <v>90258</v>
      </c>
      <c r="F49">
        <v>85248</v>
      </c>
      <c r="G49">
        <v>44878</v>
      </c>
      <c r="H49">
        <v>76644</v>
      </c>
      <c r="I49">
        <v>47072</v>
      </c>
      <c r="J49">
        <v>50853</v>
      </c>
      <c r="K49">
        <v>55861</v>
      </c>
      <c r="L49">
        <v>603797</v>
      </c>
      <c r="M49">
        <v>76921</v>
      </c>
      <c r="N49">
        <v>90757</v>
      </c>
      <c r="O49">
        <v>86761</v>
      </c>
      <c r="P49">
        <v>82417</v>
      </c>
      <c r="Q49">
        <v>44382</v>
      </c>
      <c r="R49">
        <v>74699</v>
      </c>
      <c r="S49">
        <v>46052</v>
      </c>
      <c r="T49">
        <v>50154</v>
      </c>
      <c r="U49">
        <v>51654</v>
      </c>
      <c r="V49">
        <v>554808</v>
      </c>
      <c r="W49">
        <v>70970</v>
      </c>
      <c r="X49">
        <v>81447</v>
      </c>
      <c r="Y49">
        <v>80312</v>
      </c>
      <c r="Z49">
        <v>75801</v>
      </c>
      <c r="AA49">
        <v>41375</v>
      </c>
      <c r="AB49">
        <v>68900</v>
      </c>
      <c r="AC49">
        <v>42622</v>
      </c>
      <c r="AD49">
        <v>46987</v>
      </c>
      <c r="AE49">
        <v>46394</v>
      </c>
      <c r="AF49">
        <v>48989</v>
      </c>
      <c r="AG49">
        <v>5951</v>
      </c>
      <c r="AH49">
        <v>9310</v>
      </c>
      <c r="AI49">
        <v>6449</v>
      </c>
      <c r="AJ49">
        <v>6616</v>
      </c>
      <c r="AK49">
        <v>3007</v>
      </c>
      <c r="AL49">
        <v>5799</v>
      </c>
      <c r="AM49">
        <v>3430</v>
      </c>
      <c r="AN49">
        <v>3167</v>
      </c>
      <c r="AO49">
        <v>5260</v>
      </c>
      <c r="AP49">
        <v>4522</v>
      </c>
      <c r="AQ49">
        <v>104</v>
      </c>
      <c r="AR49">
        <v>269</v>
      </c>
      <c r="AS49">
        <v>141</v>
      </c>
      <c r="AT49">
        <v>377</v>
      </c>
      <c r="AU49">
        <v>81</v>
      </c>
      <c r="AV49">
        <v>250</v>
      </c>
      <c r="AW49">
        <v>425</v>
      </c>
      <c r="AX49">
        <v>291</v>
      </c>
      <c r="AY49">
        <v>2584</v>
      </c>
      <c r="AZ49">
        <v>3774</v>
      </c>
      <c r="BA49">
        <v>104</v>
      </c>
      <c r="BB49">
        <v>269</v>
      </c>
      <c r="BC49">
        <v>141</v>
      </c>
      <c r="BD49">
        <v>377</v>
      </c>
      <c r="BE49">
        <v>81</v>
      </c>
      <c r="BF49">
        <v>243</v>
      </c>
      <c r="BG49">
        <v>381</v>
      </c>
      <c r="BH49">
        <v>291</v>
      </c>
      <c r="BI49">
        <v>1887</v>
      </c>
      <c r="BJ49">
        <v>51</v>
      </c>
      <c r="BK49">
        <v>0</v>
      </c>
      <c r="BL49">
        <v>0</v>
      </c>
      <c r="BM49">
        <v>0</v>
      </c>
      <c r="BN49">
        <v>0</v>
      </c>
      <c r="BO49">
        <v>0</v>
      </c>
      <c r="BP49">
        <v>7</v>
      </c>
      <c r="BQ49">
        <v>44</v>
      </c>
      <c r="BR49">
        <v>0</v>
      </c>
      <c r="BS49">
        <v>0</v>
      </c>
      <c r="BT49">
        <v>697</v>
      </c>
      <c r="BU49">
        <v>0</v>
      </c>
      <c r="BV49">
        <v>0</v>
      </c>
      <c r="BW49">
        <v>0</v>
      </c>
      <c r="BX49">
        <v>0</v>
      </c>
      <c r="BY49">
        <v>0</v>
      </c>
      <c r="BZ49">
        <v>0</v>
      </c>
      <c r="CA49">
        <v>0</v>
      </c>
      <c r="CB49">
        <v>0</v>
      </c>
      <c r="CC49">
        <v>697</v>
      </c>
      <c r="CD49">
        <v>21007</v>
      </c>
      <c r="CE49">
        <v>11712</v>
      </c>
      <c r="CF49">
        <v>3734</v>
      </c>
      <c r="CG49">
        <v>2312</v>
      </c>
      <c r="CH49">
        <v>988</v>
      </c>
      <c r="CI49">
        <v>283</v>
      </c>
      <c r="CJ49">
        <v>1043</v>
      </c>
      <c r="CK49">
        <v>459</v>
      </c>
      <c r="CL49">
        <v>221</v>
      </c>
      <c r="CM49">
        <v>255</v>
      </c>
      <c r="CN49">
        <v>8421</v>
      </c>
      <c r="CO49">
        <v>1496</v>
      </c>
      <c r="CP49">
        <v>1940</v>
      </c>
      <c r="CQ49">
        <v>1044</v>
      </c>
      <c r="CR49">
        <v>1466</v>
      </c>
      <c r="CS49">
        <v>132</v>
      </c>
      <c r="CT49">
        <v>652</v>
      </c>
      <c r="CU49">
        <v>136</v>
      </c>
      <c r="CV49">
        <v>187</v>
      </c>
      <c r="CW49">
        <v>1368</v>
      </c>
    </row>
    <row r="50" spans="1:101" x14ac:dyDescent="0.2">
      <c r="A50" t="s">
        <v>41</v>
      </c>
      <c r="B50">
        <v>3945265</v>
      </c>
      <c r="C50">
        <v>413505</v>
      </c>
      <c r="D50">
        <v>490504</v>
      </c>
      <c r="E50">
        <v>508101</v>
      </c>
      <c r="F50">
        <v>513613</v>
      </c>
      <c r="G50">
        <v>229517</v>
      </c>
      <c r="H50">
        <v>523184</v>
      </c>
      <c r="I50">
        <v>304656</v>
      </c>
      <c r="J50">
        <v>381941</v>
      </c>
      <c r="K50">
        <v>580244</v>
      </c>
      <c r="L50">
        <v>3303613</v>
      </c>
      <c r="M50">
        <v>349381</v>
      </c>
      <c r="N50">
        <v>437067</v>
      </c>
      <c r="O50">
        <v>459388</v>
      </c>
      <c r="P50">
        <v>467998</v>
      </c>
      <c r="Q50">
        <v>212399</v>
      </c>
      <c r="R50">
        <v>451380</v>
      </c>
      <c r="S50">
        <v>262086</v>
      </c>
      <c r="T50">
        <v>313152</v>
      </c>
      <c r="U50">
        <v>350762</v>
      </c>
      <c r="V50">
        <v>2962771</v>
      </c>
      <c r="W50">
        <v>314107</v>
      </c>
      <c r="X50">
        <v>393730</v>
      </c>
      <c r="Y50">
        <v>415669</v>
      </c>
      <c r="Z50">
        <v>423535</v>
      </c>
      <c r="AA50">
        <v>191219</v>
      </c>
      <c r="AB50">
        <v>401161</v>
      </c>
      <c r="AC50">
        <v>238139</v>
      </c>
      <c r="AD50">
        <v>279773</v>
      </c>
      <c r="AE50">
        <v>305438</v>
      </c>
      <c r="AF50">
        <v>340842</v>
      </c>
      <c r="AG50">
        <v>35274</v>
      </c>
      <c r="AH50">
        <v>43337</v>
      </c>
      <c r="AI50">
        <v>43719</v>
      </c>
      <c r="AJ50">
        <v>44463</v>
      </c>
      <c r="AK50">
        <v>21180</v>
      </c>
      <c r="AL50">
        <v>50219</v>
      </c>
      <c r="AM50">
        <v>23947</v>
      </c>
      <c r="AN50">
        <v>33379</v>
      </c>
      <c r="AO50">
        <v>45324</v>
      </c>
      <c r="AP50">
        <v>435665</v>
      </c>
      <c r="AQ50">
        <v>2882</v>
      </c>
      <c r="AR50">
        <v>11449</v>
      </c>
      <c r="AS50">
        <v>13946</v>
      </c>
      <c r="AT50">
        <v>23039</v>
      </c>
      <c r="AU50">
        <v>10558</v>
      </c>
      <c r="AV50">
        <v>52367</v>
      </c>
      <c r="AW50">
        <v>36830</v>
      </c>
      <c r="AX50">
        <v>62947</v>
      </c>
      <c r="AY50">
        <v>221647</v>
      </c>
      <c r="AZ50">
        <v>247161</v>
      </c>
      <c r="BA50">
        <v>2533</v>
      </c>
      <c r="BB50">
        <v>10227</v>
      </c>
      <c r="BC50">
        <v>11477</v>
      </c>
      <c r="BD50">
        <v>18451</v>
      </c>
      <c r="BE50">
        <v>6373</v>
      </c>
      <c r="BF50">
        <v>35633</v>
      </c>
      <c r="BG50">
        <v>18259</v>
      </c>
      <c r="BH50">
        <v>32077</v>
      </c>
      <c r="BI50">
        <v>112131</v>
      </c>
      <c r="BJ50">
        <v>81663</v>
      </c>
      <c r="BK50">
        <v>134</v>
      </c>
      <c r="BL50">
        <v>672</v>
      </c>
      <c r="BM50">
        <v>845</v>
      </c>
      <c r="BN50">
        <v>3686</v>
      </c>
      <c r="BO50">
        <v>2890</v>
      </c>
      <c r="BP50">
        <v>11790</v>
      </c>
      <c r="BQ50">
        <v>13597</v>
      </c>
      <c r="BR50">
        <v>19062</v>
      </c>
      <c r="BS50">
        <v>28987</v>
      </c>
      <c r="BT50">
        <v>106841</v>
      </c>
      <c r="BU50">
        <v>215</v>
      </c>
      <c r="BV50">
        <v>550</v>
      </c>
      <c r="BW50">
        <v>1624</v>
      </c>
      <c r="BX50">
        <v>902</v>
      </c>
      <c r="BY50">
        <v>1295</v>
      </c>
      <c r="BZ50">
        <v>4944</v>
      </c>
      <c r="CA50">
        <v>4974</v>
      </c>
      <c r="CB50">
        <v>11808</v>
      </c>
      <c r="CC50">
        <v>80529</v>
      </c>
      <c r="CD50">
        <v>125193</v>
      </c>
      <c r="CE50">
        <v>50568</v>
      </c>
      <c r="CF50">
        <v>28652</v>
      </c>
      <c r="CG50">
        <v>20810</v>
      </c>
      <c r="CH50">
        <v>10506</v>
      </c>
      <c r="CI50">
        <v>2155</v>
      </c>
      <c r="CJ50">
        <v>8212</v>
      </c>
      <c r="CK50">
        <v>1305</v>
      </c>
      <c r="CL50">
        <v>1271</v>
      </c>
      <c r="CM50">
        <v>1714</v>
      </c>
      <c r="CN50">
        <v>80794</v>
      </c>
      <c r="CO50">
        <v>10674</v>
      </c>
      <c r="CP50">
        <v>13336</v>
      </c>
      <c r="CQ50">
        <v>13957</v>
      </c>
      <c r="CR50">
        <v>12070</v>
      </c>
      <c r="CS50">
        <v>4405</v>
      </c>
      <c r="CT50">
        <v>11225</v>
      </c>
      <c r="CU50">
        <v>4435</v>
      </c>
      <c r="CV50">
        <v>4571</v>
      </c>
      <c r="CW50">
        <v>6121</v>
      </c>
    </row>
    <row r="51" spans="1:101" x14ac:dyDescent="0.2">
      <c r="A51" t="s">
        <v>105</v>
      </c>
      <c r="B51">
        <v>826180</v>
      </c>
      <c r="C51">
        <v>142716</v>
      </c>
      <c r="D51">
        <v>144414</v>
      </c>
      <c r="E51">
        <v>157278</v>
      </c>
      <c r="F51">
        <v>127274</v>
      </c>
      <c r="G51">
        <v>44850</v>
      </c>
      <c r="H51">
        <v>94403</v>
      </c>
      <c r="I51">
        <v>30750</v>
      </c>
      <c r="J51">
        <v>41963</v>
      </c>
      <c r="K51">
        <v>42532</v>
      </c>
      <c r="L51">
        <v>780936</v>
      </c>
      <c r="M51">
        <v>127172</v>
      </c>
      <c r="N51">
        <v>138443</v>
      </c>
      <c r="O51">
        <v>151424</v>
      </c>
      <c r="P51">
        <v>123537</v>
      </c>
      <c r="Q51">
        <v>43645</v>
      </c>
      <c r="R51">
        <v>90032</v>
      </c>
      <c r="S51">
        <v>29217</v>
      </c>
      <c r="T51">
        <v>39161</v>
      </c>
      <c r="U51">
        <v>38305</v>
      </c>
      <c r="V51">
        <v>682940</v>
      </c>
      <c r="W51">
        <v>113079</v>
      </c>
      <c r="X51">
        <v>124617</v>
      </c>
      <c r="Y51">
        <v>137037</v>
      </c>
      <c r="Z51">
        <v>110280</v>
      </c>
      <c r="AA51">
        <v>38273</v>
      </c>
      <c r="AB51">
        <v>76018</v>
      </c>
      <c r="AC51">
        <v>24384</v>
      </c>
      <c r="AD51">
        <v>31587</v>
      </c>
      <c r="AE51">
        <v>27665</v>
      </c>
      <c r="AF51">
        <v>97996</v>
      </c>
      <c r="AG51">
        <v>14093</v>
      </c>
      <c r="AH51">
        <v>13826</v>
      </c>
      <c r="AI51">
        <v>14387</v>
      </c>
      <c r="AJ51">
        <v>13257</v>
      </c>
      <c r="AK51">
        <v>5372</v>
      </c>
      <c r="AL51">
        <v>14014</v>
      </c>
      <c r="AM51">
        <v>4833</v>
      </c>
      <c r="AN51">
        <v>7574</v>
      </c>
      <c r="AO51">
        <v>10640</v>
      </c>
      <c r="AP51">
        <v>9839</v>
      </c>
      <c r="AQ51">
        <v>371</v>
      </c>
      <c r="AR51">
        <v>701</v>
      </c>
      <c r="AS51">
        <v>810</v>
      </c>
      <c r="AT51">
        <v>1092</v>
      </c>
      <c r="AU51">
        <v>291</v>
      </c>
      <c r="AV51">
        <v>1297</v>
      </c>
      <c r="AW51">
        <v>455</v>
      </c>
      <c r="AX51">
        <v>2009</v>
      </c>
      <c r="AY51">
        <v>2813</v>
      </c>
      <c r="AZ51">
        <v>8320</v>
      </c>
      <c r="BA51">
        <v>371</v>
      </c>
      <c r="BB51">
        <v>650</v>
      </c>
      <c r="BC51">
        <v>810</v>
      </c>
      <c r="BD51">
        <v>996</v>
      </c>
      <c r="BE51">
        <v>291</v>
      </c>
      <c r="BF51">
        <v>1281</v>
      </c>
      <c r="BG51">
        <v>355</v>
      </c>
      <c r="BH51">
        <v>1819</v>
      </c>
      <c r="BI51">
        <v>1747</v>
      </c>
      <c r="BJ51">
        <v>89</v>
      </c>
      <c r="BK51">
        <v>0</v>
      </c>
      <c r="BL51">
        <v>23</v>
      </c>
      <c r="BM51">
        <v>0</v>
      </c>
      <c r="BN51">
        <v>0</v>
      </c>
      <c r="BO51">
        <v>0</v>
      </c>
      <c r="BP51">
        <v>0</v>
      </c>
      <c r="BQ51">
        <v>44</v>
      </c>
      <c r="BR51">
        <v>22</v>
      </c>
      <c r="BS51">
        <v>0</v>
      </c>
      <c r="BT51">
        <v>1430</v>
      </c>
      <c r="BU51">
        <v>0</v>
      </c>
      <c r="BV51">
        <v>28</v>
      </c>
      <c r="BW51">
        <v>0</v>
      </c>
      <c r="BX51">
        <v>96</v>
      </c>
      <c r="BY51">
        <v>0</v>
      </c>
      <c r="BZ51">
        <v>16</v>
      </c>
      <c r="CA51">
        <v>56</v>
      </c>
      <c r="CB51">
        <v>168</v>
      </c>
      <c r="CC51">
        <v>1066</v>
      </c>
      <c r="CD51">
        <v>19615</v>
      </c>
      <c r="CE51">
        <v>11295</v>
      </c>
      <c r="CF51">
        <v>3062</v>
      </c>
      <c r="CG51">
        <v>2449</v>
      </c>
      <c r="CH51">
        <v>1073</v>
      </c>
      <c r="CI51">
        <v>157</v>
      </c>
      <c r="CJ51">
        <v>975</v>
      </c>
      <c r="CK51">
        <v>410</v>
      </c>
      <c r="CL51">
        <v>149</v>
      </c>
      <c r="CM51">
        <v>45</v>
      </c>
      <c r="CN51">
        <v>15790</v>
      </c>
      <c r="CO51">
        <v>3878</v>
      </c>
      <c r="CP51">
        <v>2208</v>
      </c>
      <c r="CQ51">
        <v>2595</v>
      </c>
      <c r="CR51">
        <v>1572</v>
      </c>
      <c r="CS51">
        <v>757</v>
      </c>
      <c r="CT51">
        <v>2099</v>
      </c>
      <c r="CU51">
        <v>668</v>
      </c>
      <c r="CV51">
        <v>644</v>
      </c>
      <c r="CW51">
        <v>1369</v>
      </c>
    </row>
    <row r="52" spans="1:101" x14ac:dyDescent="0.2">
      <c r="A52" t="s">
        <v>42</v>
      </c>
      <c r="B52">
        <v>8566966</v>
      </c>
      <c r="C52">
        <v>879926</v>
      </c>
      <c r="D52">
        <v>955026</v>
      </c>
      <c r="E52">
        <v>1024823</v>
      </c>
      <c r="F52">
        <v>1096112</v>
      </c>
      <c r="G52">
        <v>452441</v>
      </c>
      <c r="H52">
        <v>1222540</v>
      </c>
      <c r="I52">
        <v>658158</v>
      </c>
      <c r="J52">
        <v>886973</v>
      </c>
      <c r="K52">
        <v>1390967</v>
      </c>
      <c r="L52">
        <v>5397550</v>
      </c>
      <c r="M52">
        <v>651754</v>
      </c>
      <c r="N52">
        <v>763037</v>
      </c>
      <c r="O52">
        <v>826042</v>
      </c>
      <c r="P52">
        <v>837270</v>
      </c>
      <c r="Q52">
        <v>339070</v>
      </c>
      <c r="R52">
        <v>740097</v>
      </c>
      <c r="S52">
        <v>373410</v>
      </c>
      <c r="T52">
        <v>408048</v>
      </c>
      <c r="U52">
        <v>458822</v>
      </c>
      <c r="V52">
        <v>4785225</v>
      </c>
      <c r="W52">
        <v>591612</v>
      </c>
      <c r="X52">
        <v>682892</v>
      </c>
      <c r="Y52">
        <v>740310</v>
      </c>
      <c r="Z52">
        <v>751205</v>
      </c>
      <c r="AA52">
        <v>306101</v>
      </c>
      <c r="AB52">
        <v>655343</v>
      </c>
      <c r="AC52">
        <v>326900</v>
      </c>
      <c r="AD52">
        <v>352820</v>
      </c>
      <c r="AE52">
        <v>378042</v>
      </c>
      <c r="AF52">
        <v>612325</v>
      </c>
      <c r="AG52">
        <v>60142</v>
      </c>
      <c r="AH52">
        <v>80145</v>
      </c>
      <c r="AI52">
        <v>85732</v>
      </c>
      <c r="AJ52">
        <v>86065</v>
      </c>
      <c r="AK52">
        <v>32969</v>
      </c>
      <c r="AL52">
        <v>84754</v>
      </c>
      <c r="AM52">
        <v>46510</v>
      </c>
      <c r="AN52">
        <v>55228</v>
      </c>
      <c r="AO52">
        <v>80780</v>
      </c>
      <c r="AP52">
        <v>2429897</v>
      </c>
      <c r="AQ52">
        <v>10845</v>
      </c>
      <c r="AR52">
        <v>27175</v>
      </c>
      <c r="AS52">
        <v>73157</v>
      </c>
      <c r="AT52">
        <v>167722</v>
      </c>
      <c r="AU52">
        <v>89297</v>
      </c>
      <c r="AV52">
        <v>424951</v>
      </c>
      <c r="AW52">
        <v>268270</v>
      </c>
      <c r="AX52">
        <v>459560</v>
      </c>
      <c r="AY52">
        <v>908920</v>
      </c>
      <c r="AZ52">
        <v>546847</v>
      </c>
      <c r="BA52">
        <v>4725</v>
      </c>
      <c r="BB52">
        <v>13478</v>
      </c>
      <c r="BC52">
        <v>32143</v>
      </c>
      <c r="BD52">
        <v>54927</v>
      </c>
      <c r="BE52">
        <v>24254</v>
      </c>
      <c r="BF52">
        <v>105625</v>
      </c>
      <c r="BG52">
        <v>42154</v>
      </c>
      <c r="BH52">
        <v>80078</v>
      </c>
      <c r="BI52">
        <v>189463</v>
      </c>
      <c r="BJ52">
        <v>1631327</v>
      </c>
      <c r="BK52">
        <v>4232</v>
      </c>
      <c r="BL52">
        <v>13215</v>
      </c>
      <c r="BM52">
        <v>39104</v>
      </c>
      <c r="BN52">
        <v>109519</v>
      </c>
      <c r="BO52">
        <v>63276</v>
      </c>
      <c r="BP52">
        <v>307849</v>
      </c>
      <c r="BQ52">
        <v>212810</v>
      </c>
      <c r="BR52">
        <v>345379</v>
      </c>
      <c r="BS52">
        <v>535943</v>
      </c>
      <c r="BT52">
        <v>251723</v>
      </c>
      <c r="BU52">
        <v>1888</v>
      </c>
      <c r="BV52">
        <v>482</v>
      </c>
      <c r="BW52">
        <v>1910</v>
      </c>
      <c r="BX52">
        <v>3276</v>
      </c>
      <c r="BY52">
        <v>1767</v>
      </c>
      <c r="BZ52">
        <v>11477</v>
      </c>
      <c r="CA52">
        <v>13306</v>
      </c>
      <c r="CB52">
        <v>34103</v>
      </c>
      <c r="CC52">
        <v>183514</v>
      </c>
      <c r="CD52">
        <v>568540</v>
      </c>
      <c r="CE52">
        <v>190523</v>
      </c>
      <c r="CF52">
        <v>134646</v>
      </c>
      <c r="CG52">
        <v>99655</v>
      </c>
      <c r="CH52">
        <v>65566</v>
      </c>
      <c r="CI52">
        <v>16778</v>
      </c>
      <c r="CJ52">
        <v>37193</v>
      </c>
      <c r="CK52">
        <v>8239</v>
      </c>
      <c r="CL52">
        <v>8026</v>
      </c>
      <c r="CM52">
        <v>7914</v>
      </c>
      <c r="CN52">
        <v>170979</v>
      </c>
      <c r="CO52">
        <v>26804</v>
      </c>
      <c r="CP52">
        <v>30168</v>
      </c>
      <c r="CQ52">
        <v>25969</v>
      </c>
      <c r="CR52">
        <v>25554</v>
      </c>
      <c r="CS52">
        <v>7296</v>
      </c>
      <c r="CT52">
        <v>20299</v>
      </c>
      <c r="CU52">
        <v>8239</v>
      </c>
      <c r="CV52">
        <v>11339</v>
      </c>
      <c r="CW52">
        <v>15311</v>
      </c>
    </row>
    <row r="53" spans="1:101" x14ac:dyDescent="0.2">
      <c r="A53" t="s">
        <v>79</v>
      </c>
      <c r="B53">
        <v>4072520</v>
      </c>
      <c r="C53">
        <v>541220</v>
      </c>
      <c r="D53">
        <v>627646</v>
      </c>
      <c r="E53">
        <v>724596</v>
      </c>
      <c r="F53">
        <v>648668</v>
      </c>
      <c r="G53">
        <v>272687</v>
      </c>
      <c r="H53">
        <v>519465</v>
      </c>
      <c r="I53">
        <v>248273</v>
      </c>
      <c r="J53">
        <v>260585</v>
      </c>
      <c r="K53">
        <v>229380</v>
      </c>
      <c r="L53">
        <v>3884146</v>
      </c>
      <c r="M53">
        <v>475989</v>
      </c>
      <c r="N53">
        <v>602078</v>
      </c>
      <c r="O53">
        <v>703110</v>
      </c>
      <c r="P53">
        <v>631175</v>
      </c>
      <c r="Q53">
        <v>267074</v>
      </c>
      <c r="R53">
        <v>504571</v>
      </c>
      <c r="S53">
        <v>242563</v>
      </c>
      <c r="T53">
        <v>249818</v>
      </c>
      <c r="U53">
        <v>207768</v>
      </c>
      <c r="V53">
        <v>3434930</v>
      </c>
      <c r="W53">
        <v>421032</v>
      </c>
      <c r="X53">
        <v>541535</v>
      </c>
      <c r="Y53">
        <v>632902</v>
      </c>
      <c r="Z53">
        <v>570590</v>
      </c>
      <c r="AA53">
        <v>243933</v>
      </c>
      <c r="AB53">
        <v>436422</v>
      </c>
      <c r="AC53">
        <v>209881</v>
      </c>
      <c r="AD53">
        <v>213297</v>
      </c>
      <c r="AE53">
        <v>165338</v>
      </c>
      <c r="AF53">
        <v>449216</v>
      </c>
      <c r="AG53">
        <v>54957</v>
      </c>
      <c r="AH53">
        <v>60543</v>
      </c>
      <c r="AI53">
        <v>70208</v>
      </c>
      <c r="AJ53">
        <v>60585</v>
      </c>
      <c r="AK53">
        <v>23141</v>
      </c>
      <c r="AL53">
        <v>68149</v>
      </c>
      <c r="AM53">
        <v>32682</v>
      </c>
      <c r="AN53">
        <v>36521</v>
      </c>
      <c r="AO53">
        <v>42430</v>
      </c>
      <c r="AP53">
        <v>48895</v>
      </c>
      <c r="AQ53">
        <v>2056</v>
      </c>
      <c r="AR53">
        <v>4113</v>
      </c>
      <c r="AS53">
        <v>5644</v>
      </c>
      <c r="AT53">
        <v>5878</v>
      </c>
      <c r="AU53">
        <v>2241</v>
      </c>
      <c r="AV53">
        <v>6987</v>
      </c>
      <c r="AW53">
        <v>3640</v>
      </c>
      <c r="AX53">
        <v>6196</v>
      </c>
      <c r="AY53">
        <v>12140</v>
      </c>
      <c r="AZ53">
        <v>45322</v>
      </c>
      <c r="BA53">
        <v>1858</v>
      </c>
      <c r="BB53">
        <v>3382</v>
      </c>
      <c r="BC53">
        <v>5195</v>
      </c>
      <c r="BD53">
        <v>5487</v>
      </c>
      <c r="BE53">
        <v>2128</v>
      </c>
      <c r="BF53">
        <v>6584</v>
      </c>
      <c r="BG53">
        <v>3374</v>
      </c>
      <c r="BH53">
        <v>5930</v>
      </c>
      <c r="BI53">
        <v>11384</v>
      </c>
      <c r="BJ53">
        <v>2561</v>
      </c>
      <c r="BK53">
        <v>0</v>
      </c>
      <c r="BL53">
        <v>684</v>
      </c>
      <c r="BM53">
        <v>449</v>
      </c>
      <c r="BN53">
        <v>391</v>
      </c>
      <c r="BO53">
        <v>62</v>
      </c>
      <c r="BP53">
        <v>351</v>
      </c>
      <c r="BQ53">
        <v>164</v>
      </c>
      <c r="BR53">
        <v>195</v>
      </c>
      <c r="BS53">
        <v>265</v>
      </c>
      <c r="BT53">
        <v>1012</v>
      </c>
      <c r="BU53">
        <v>198</v>
      </c>
      <c r="BV53">
        <v>47</v>
      </c>
      <c r="BW53">
        <v>0</v>
      </c>
      <c r="BX53">
        <v>0</v>
      </c>
      <c r="BY53">
        <v>51</v>
      </c>
      <c r="BZ53">
        <v>52</v>
      </c>
      <c r="CA53">
        <v>102</v>
      </c>
      <c r="CB53">
        <v>71</v>
      </c>
      <c r="CC53">
        <v>491</v>
      </c>
      <c r="CD53">
        <v>82256</v>
      </c>
      <c r="CE53">
        <v>52362</v>
      </c>
      <c r="CF53">
        <v>13811</v>
      </c>
      <c r="CG53">
        <v>6733</v>
      </c>
      <c r="CH53">
        <v>4066</v>
      </c>
      <c r="CI53">
        <v>483</v>
      </c>
      <c r="CJ53">
        <v>2278</v>
      </c>
      <c r="CK53">
        <v>491</v>
      </c>
      <c r="CL53">
        <v>679</v>
      </c>
      <c r="CM53">
        <v>1353</v>
      </c>
      <c r="CN53">
        <v>57223</v>
      </c>
      <c r="CO53">
        <v>10813</v>
      </c>
      <c r="CP53">
        <v>7644</v>
      </c>
      <c r="CQ53">
        <v>9109</v>
      </c>
      <c r="CR53">
        <v>7549</v>
      </c>
      <c r="CS53">
        <v>2889</v>
      </c>
      <c r="CT53">
        <v>5629</v>
      </c>
      <c r="CU53">
        <v>1579</v>
      </c>
      <c r="CV53">
        <v>3892</v>
      </c>
      <c r="CW53">
        <v>8119</v>
      </c>
    </row>
    <row r="54" spans="1:101" x14ac:dyDescent="0.2">
      <c r="A54" t="s">
        <v>89</v>
      </c>
      <c r="B54">
        <v>355264</v>
      </c>
      <c r="C54">
        <v>111244</v>
      </c>
      <c r="D54">
        <v>80291</v>
      </c>
      <c r="E54">
        <v>65684</v>
      </c>
      <c r="F54">
        <v>32195</v>
      </c>
      <c r="G54">
        <v>12353</v>
      </c>
      <c r="H54">
        <v>20481</v>
      </c>
      <c r="I54">
        <v>7116</v>
      </c>
      <c r="J54">
        <v>9373</v>
      </c>
      <c r="K54">
        <v>16527</v>
      </c>
      <c r="L54">
        <v>335799</v>
      </c>
      <c r="M54">
        <v>100563</v>
      </c>
      <c r="N54">
        <v>76983</v>
      </c>
      <c r="O54">
        <v>64023</v>
      </c>
      <c r="P54">
        <v>31221</v>
      </c>
      <c r="Q54">
        <v>11510</v>
      </c>
      <c r="R54">
        <v>19825</v>
      </c>
      <c r="S54">
        <v>6535</v>
      </c>
      <c r="T54">
        <v>9005</v>
      </c>
      <c r="U54">
        <v>16134</v>
      </c>
      <c r="V54">
        <v>299123</v>
      </c>
      <c r="W54">
        <v>93396</v>
      </c>
      <c r="X54">
        <v>70486</v>
      </c>
      <c r="Y54">
        <v>57492</v>
      </c>
      <c r="Z54">
        <v>27029</v>
      </c>
      <c r="AA54">
        <v>9527</v>
      </c>
      <c r="AB54">
        <v>16717</v>
      </c>
      <c r="AC54">
        <v>5567</v>
      </c>
      <c r="AD54">
        <v>7053</v>
      </c>
      <c r="AE54">
        <v>11856</v>
      </c>
      <c r="AF54">
        <v>36676</v>
      </c>
      <c r="AG54">
        <v>7167</v>
      </c>
      <c r="AH54">
        <v>6497</v>
      </c>
      <c r="AI54">
        <v>6531</v>
      </c>
      <c r="AJ54">
        <v>4192</v>
      </c>
      <c r="AK54">
        <v>1983</v>
      </c>
      <c r="AL54">
        <v>3108</v>
      </c>
      <c r="AM54">
        <v>968</v>
      </c>
      <c r="AN54">
        <v>1952</v>
      </c>
      <c r="AO54">
        <v>4278</v>
      </c>
      <c r="AP54">
        <v>1430</v>
      </c>
      <c r="AQ54">
        <v>48</v>
      </c>
      <c r="AR54">
        <v>351</v>
      </c>
      <c r="AS54">
        <v>247</v>
      </c>
      <c r="AT54">
        <v>116</v>
      </c>
      <c r="AU54">
        <v>155</v>
      </c>
      <c r="AV54">
        <v>278</v>
      </c>
      <c r="AW54">
        <v>0</v>
      </c>
      <c r="AX54">
        <v>52</v>
      </c>
      <c r="AY54">
        <v>183</v>
      </c>
      <c r="AZ54">
        <v>1430</v>
      </c>
      <c r="BA54">
        <v>48</v>
      </c>
      <c r="BB54">
        <v>351</v>
      </c>
      <c r="BC54">
        <v>247</v>
      </c>
      <c r="BD54">
        <v>116</v>
      </c>
      <c r="BE54">
        <v>155</v>
      </c>
      <c r="BF54">
        <v>278</v>
      </c>
      <c r="BG54">
        <v>0</v>
      </c>
      <c r="BH54">
        <v>52</v>
      </c>
      <c r="BI54">
        <v>183</v>
      </c>
      <c r="BJ54">
        <v>0</v>
      </c>
      <c r="BK54">
        <v>0</v>
      </c>
      <c r="BL54">
        <v>0</v>
      </c>
      <c r="BM54">
        <v>0</v>
      </c>
      <c r="BN54">
        <v>0</v>
      </c>
      <c r="BO54">
        <v>0</v>
      </c>
      <c r="BP54">
        <v>0</v>
      </c>
      <c r="BQ54">
        <v>0</v>
      </c>
      <c r="BR54">
        <v>0</v>
      </c>
      <c r="BS54">
        <v>0</v>
      </c>
      <c r="BT54">
        <v>0</v>
      </c>
      <c r="BU54">
        <v>0</v>
      </c>
      <c r="BV54">
        <v>0</v>
      </c>
      <c r="BW54">
        <v>0</v>
      </c>
      <c r="BX54">
        <v>0</v>
      </c>
      <c r="BY54">
        <v>0</v>
      </c>
      <c r="BZ54">
        <v>0</v>
      </c>
      <c r="CA54">
        <v>0</v>
      </c>
      <c r="CB54">
        <v>0</v>
      </c>
      <c r="CC54">
        <v>0</v>
      </c>
      <c r="CD54">
        <v>14373</v>
      </c>
      <c r="CE54">
        <v>8905</v>
      </c>
      <c r="CF54">
        <v>2697</v>
      </c>
      <c r="CG54">
        <v>1057</v>
      </c>
      <c r="CH54">
        <v>776</v>
      </c>
      <c r="CI54">
        <v>460</v>
      </c>
      <c r="CJ54">
        <v>105</v>
      </c>
      <c r="CK54">
        <v>284</v>
      </c>
      <c r="CL54">
        <v>48</v>
      </c>
      <c r="CM54">
        <v>41</v>
      </c>
      <c r="CN54">
        <v>3662</v>
      </c>
      <c r="CO54">
        <v>1728</v>
      </c>
      <c r="CP54">
        <v>260</v>
      </c>
      <c r="CQ54">
        <v>357</v>
      </c>
      <c r="CR54">
        <v>82</v>
      </c>
      <c r="CS54">
        <v>228</v>
      </c>
      <c r="CT54">
        <v>273</v>
      </c>
      <c r="CU54">
        <v>297</v>
      </c>
      <c r="CV54">
        <v>268</v>
      </c>
      <c r="CW54">
        <v>169</v>
      </c>
    </row>
    <row r="55" spans="1:101" x14ac:dyDescent="0.2">
      <c r="A55" t="s">
        <v>49</v>
      </c>
      <c r="B55">
        <v>5004577</v>
      </c>
      <c r="C55">
        <v>743343</v>
      </c>
      <c r="D55">
        <v>774483</v>
      </c>
      <c r="E55">
        <v>798284</v>
      </c>
      <c r="F55">
        <v>820508</v>
      </c>
      <c r="G55">
        <v>382926</v>
      </c>
      <c r="H55">
        <v>621896</v>
      </c>
      <c r="I55">
        <v>322117</v>
      </c>
      <c r="J55">
        <v>286900</v>
      </c>
      <c r="K55">
        <v>254120</v>
      </c>
      <c r="L55">
        <v>4738410</v>
      </c>
      <c r="M55">
        <v>659367</v>
      </c>
      <c r="N55">
        <v>733762</v>
      </c>
      <c r="O55">
        <v>772238</v>
      </c>
      <c r="P55">
        <v>797377</v>
      </c>
      <c r="Q55">
        <v>374997</v>
      </c>
      <c r="R55">
        <v>598027</v>
      </c>
      <c r="S55">
        <v>311533</v>
      </c>
      <c r="T55">
        <v>271308</v>
      </c>
      <c r="U55">
        <v>219801</v>
      </c>
      <c r="V55">
        <v>4316260</v>
      </c>
      <c r="W55">
        <v>609291</v>
      </c>
      <c r="X55">
        <v>668846</v>
      </c>
      <c r="Y55">
        <v>710228</v>
      </c>
      <c r="Z55">
        <v>729767</v>
      </c>
      <c r="AA55">
        <v>345331</v>
      </c>
      <c r="AB55">
        <v>543458</v>
      </c>
      <c r="AC55">
        <v>282251</v>
      </c>
      <c r="AD55">
        <v>239827</v>
      </c>
      <c r="AE55">
        <v>187261</v>
      </c>
      <c r="AF55">
        <v>422150</v>
      </c>
      <c r="AG55">
        <v>50076</v>
      </c>
      <c r="AH55">
        <v>64916</v>
      </c>
      <c r="AI55">
        <v>62010</v>
      </c>
      <c r="AJ55">
        <v>67610</v>
      </c>
      <c r="AK55">
        <v>29666</v>
      </c>
      <c r="AL55">
        <v>54569</v>
      </c>
      <c r="AM55">
        <v>29282</v>
      </c>
      <c r="AN55">
        <v>31481</v>
      </c>
      <c r="AO55">
        <v>32540</v>
      </c>
      <c r="AP55">
        <v>80916</v>
      </c>
      <c r="AQ55">
        <v>2249</v>
      </c>
      <c r="AR55">
        <v>4481</v>
      </c>
      <c r="AS55">
        <v>5143</v>
      </c>
      <c r="AT55">
        <v>8707</v>
      </c>
      <c r="AU55">
        <v>3544</v>
      </c>
      <c r="AV55">
        <v>13075</v>
      </c>
      <c r="AW55">
        <v>7188</v>
      </c>
      <c r="AX55">
        <v>11114</v>
      </c>
      <c r="AY55">
        <v>25415</v>
      </c>
      <c r="AZ55">
        <v>76753</v>
      </c>
      <c r="BA55">
        <v>2249</v>
      </c>
      <c r="BB55">
        <v>4360</v>
      </c>
      <c r="BC55">
        <v>4938</v>
      </c>
      <c r="BD55">
        <v>8390</v>
      </c>
      <c r="BE55">
        <v>3073</v>
      </c>
      <c r="BF55">
        <v>12454</v>
      </c>
      <c r="BG55">
        <v>6553</v>
      </c>
      <c r="BH55">
        <v>10401</v>
      </c>
      <c r="BI55">
        <v>24335</v>
      </c>
      <c r="BJ55">
        <v>2994</v>
      </c>
      <c r="BK55">
        <v>0</v>
      </c>
      <c r="BL55">
        <v>78</v>
      </c>
      <c r="BM55">
        <v>205</v>
      </c>
      <c r="BN55">
        <v>298</v>
      </c>
      <c r="BO55">
        <v>0</v>
      </c>
      <c r="BP55">
        <v>551</v>
      </c>
      <c r="BQ55">
        <v>523</v>
      </c>
      <c r="BR55">
        <v>486</v>
      </c>
      <c r="BS55">
        <v>853</v>
      </c>
      <c r="BT55">
        <v>1169</v>
      </c>
      <c r="BU55">
        <v>0</v>
      </c>
      <c r="BV55">
        <v>43</v>
      </c>
      <c r="BW55">
        <v>0</v>
      </c>
      <c r="BX55">
        <v>19</v>
      </c>
      <c r="BY55">
        <v>471</v>
      </c>
      <c r="BZ55">
        <v>70</v>
      </c>
      <c r="CA55">
        <v>112</v>
      </c>
      <c r="CB55">
        <v>227</v>
      </c>
      <c r="CC55">
        <v>227</v>
      </c>
      <c r="CD55">
        <v>123591</v>
      </c>
      <c r="CE55">
        <v>67726</v>
      </c>
      <c r="CF55">
        <v>24711</v>
      </c>
      <c r="CG55">
        <v>12826</v>
      </c>
      <c r="CH55">
        <v>5676</v>
      </c>
      <c r="CI55">
        <v>1444</v>
      </c>
      <c r="CJ55">
        <v>5390</v>
      </c>
      <c r="CK55">
        <v>1196</v>
      </c>
      <c r="CL55">
        <v>1622</v>
      </c>
      <c r="CM55">
        <v>3000</v>
      </c>
      <c r="CN55">
        <v>61660</v>
      </c>
      <c r="CO55">
        <v>14001</v>
      </c>
      <c r="CP55">
        <v>11529</v>
      </c>
      <c r="CQ55">
        <v>8077</v>
      </c>
      <c r="CR55">
        <v>8748</v>
      </c>
      <c r="CS55">
        <v>2941</v>
      </c>
      <c r="CT55">
        <v>5404</v>
      </c>
      <c r="CU55">
        <v>2200</v>
      </c>
      <c r="CV55">
        <v>2856</v>
      </c>
      <c r="CW55">
        <v>5904</v>
      </c>
    </row>
    <row r="56" spans="1:101" x14ac:dyDescent="0.2">
      <c r="A56" t="s">
        <v>70</v>
      </c>
      <c r="B56">
        <v>1626405</v>
      </c>
      <c r="C56">
        <v>304829</v>
      </c>
      <c r="D56">
        <v>281445</v>
      </c>
      <c r="E56">
        <v>273241</v>
      </c>
      <c r="F56">
        <v>260231</v>
      </c>
      <c r="G56">
        <v>95755</v>
      </c>
      <c r="H56">
        <v>196902</v>
      </c>
      <c r="I56">
        <v>67292</v>
      </c>
      <c r="J56">
        <v>74518</v>
      </c>
      <c r="K56">
        <v>72192</v>
      </c>
      <c r="L56">
        <v>1558962</v>
      </c>
      <c r="M56">
        <v>274296</v>
      </c>
      <c r="N56">
        <v>271146</v>
      </c>
      <c r="O56">
        <v>266363</v>
      </c>
      <c r="P56">
        <v>255498</v>
      </c>
      <c r="Q56">
        <v>93962</v>
      </c>
      <c r="R56">
        <v>190962</v>
      </c>
      <c r="S56">
        <v>65680</v>
      </c>
      <c r="T56">
        <v>72938</v>
      </c>
      <c r="U56">
        <v>68117</v>
      </c>
      <c r="V56">
        <v>1384248</v>
      </c>
      <c r="W56">
        <v>246084</v>
      </c>
      <c r="X56">
        <v>238644</v>
      </c>
      <c r="Y56">
        <v>239826</v>
      </c>
      <c r="Z56">
        <v>228887</v>
      </c>
      <c r="AA56">
        <v>86287</v>
      </c>
      <c r="AB56">
        <v>167535</v>
      </c>
      <c r="AC56">
        <v>57651</v>
      </c>
      <c r="AD56">
        <v>62932</v>
      </c>
      <c r="AE56">
        <v>56402</v>
      </c>
      <c r="AF56">
        <v>174714</v>
      </c>
      <c r="AG56">
        <v>28212</v>
      </c>
      <c r="AH56">
        <v>32502</v>
      </c>
      <c r="AI56">
        <v>26537</v>
      </c>
      <c r="AJ56">
        <v>26611</v>
      </c>
      <c r="AK56">
        <v>7675</v>
      </c>
      <c r="AL56">
        <v>23427</v>
      </c>
      <c r="AM56">
        <v>8029</v>
      </c>
      <c r="AN56">
        <v>10006</v>
      </c>
      <c r="AO56">
        <v>11715</v>
      </c>
      <c r="AP56">
        <v>7298</v>
      </c>
      <c r="AQ56">
        <v>748</v>
      </c>
      <c r="AR56">
        <v>1210</v>
      </c>
      <c r="AS56">
        <v>1228</v>
      </c>
      <c r="AT56">
        <v>621</v>
      </c>
      <c r="AU56">
        <v>338</v>
      </c>
      <c r="AV56">
        <v>1505</v>
      </c>
      <c r="AW56">
        <v>329</v>
      </c>
      <c r="AX56">
        <v>225</v>
      </c>
      <c r="AY56">
        <v>1094</v>
      </c>
      <c r="AZ56">
        <v>6942</v>
      </c>
      <c r="BA56">
        <v>695</v>
      </c>
      <c r="BB56">
        <v>1210</v>
      </c>
      <c r="BC56">
        <v>1162</v>
      </c>
      <c r="BD56">
        <v>621</v>
      </c>
      <c r="BE56">
        <v>338</v>
      </c>
      <c r="BF56">
        <v>1358</v>
      </c>
      <c r="BG56">
        <v>329</v>
      </c>
      <c r="BH56">
        <v>220</v>
      </c>
      <c r="BI56">
        <v>1009</v>
      </c>
      <c r="BJ56">
        <v>191</v>
      </c>
      <c r="BK56">
        <v>0</v>
      </c>
      <c r="BL56">
        <v>0</v>
      </c>
      <c r="BM56">
        <v>66</v>
      </c>
      <c r="BN56">
        <v>0</v>
      </c>
      <c r="BO56">
        <v>0</v>
      </c>
      <c r="BP56">
        <v>120</v>
      </c>
      <c r="BQ56">
        <v>0</v>
      </c>
      <c r="BR56">
        <v>5</v>
      </c>
      <c r="BS56">
        <v>0</v>
      </c>
      <c r="BT56">
        <v>165</v>
      </c>
      <c r="BU56">
        <v>53</v>
      </c>
      <c r="BV56">
        <v>0</v>
      </c>
      <c r="BW56">
        <v>0</v>
      </c>
      <c r="BX56">
        <v>0</v>
      </c>
      <c r="BY56">
        <v>0</v>
      </c>
      <c r="BZ56">
        <v>27</v>
      </c>
      <c r="CA56">
        <v>0</v>
      </c>
      <c r="CB56">
        <v>0</v>
      </c>
      <c r="CC56">
        <v>85</v>
      </c>
      <c r="CD56">
        <v>34486</v>
      </c>
      <c r="CE56">
        <v>21942</v>
      </c>
      <c r="CF56">
        <v>5582</v>
      </c>
      <c r="CG56">
        <v>2167</v>
      </c>
      <c r="CH56">
        <v>1480</v>
      </c>
      <c r="CI56">
        <v>454</v>
      </c>
      <c r="CJ56">
        <v>926</v>
      </c>
      <c r="CK56">
        <v>710</v>
      </c>
      <c r="CL56">
        <v>604</v>
      </c>
      <c r="CM56">
        <v>621</v>
      </c>
      <c r="CN56">
        <v>25659</v>
      </c>
      <c r="CO56">
        <v>7843</v>
      </c>
      <c r="CP56">
        <v>3507</v>
      </c>
      <c r="CQ56">
        <v>3483</v>
      </c>
      <c r="CR56">
        <v>2632</v>
      </c>
      <c r="CS56">
        <v>1001</v>
      </c>
      <c r="CT56">
        <v>3509</v>
      </c>
      <c r="CU56">
        <v>573</v>
      </c>
      <c r="CV56">
        <v>751</v>
      </c>
      <c r="CW56">
        <v>2360</v>
      </c>
    </row>
    <row r="57" spans="1:101" x14ac:dyDescent="0.2">
      <c r="A57" t="s">
        <v>128</v>
      </c>
      <c r="B57">
        <v>1595991</v>
      </c>
      <c r="C57">
        <v>271334</v>
      </c>
      <c r="D57">
        <v>267593</v>
      </c>
      <c r="E57">
        <v>259079</v>
      </c>
      <c r="F57">
        <v>237375</v>
      </c>
      <c r="G57">
        <v>96642</v>
      </c>
      <c r="H57">
        <v>187180</v>
      </c>
      <c r="I57">
        <v>89772</v>
      </c>
      <c r="J57">
        <v>100152</v>
      </c>
      <c r="K57">
        <v>86864</v>
      </c>
      <c r="L57">
        <v>1388786</v>
      </c>
      <c r="M57">
        <v>222344</v>
      </c>
      <c r="N57">
        <v>243888</v>
      </c>
      <c r="O57">
        <v>235567</v>
      </c>
      <c r="P57">
        <v>215339</v>
      </c>
      <c r="Q57">
        <v>88720</v>
      </c>
      <c r="R57">
        <v>162709</v>
      </c>
      <c r="S57">
        <v>76159</v>
      </c>
      <c r="T57">
        <v>82322</v>
      </c>
      <c r="U57">
        <v>61738</v>
      </c>
      <c r="V57">
        <v>1211498</v>
      </c>
      <c r="W57">
        <v>200075</v>
      </c>
      <c r="X57">
        <v>213400</v>
      </c>
      <c r="Y57">
        <v>209833</v>
      </c>
      <c r="Z57">
        <v>188726</v>
      </c>
      <c r="AA57">
        <v>77170</v>
      </c>
      <c r="AB57">
        <v>139221</v>
      </c>
      <c r="AC57">
        <v>64655</v>
      </c>
      <c r="AD57">
        <v>70054</v>
      </c>
      <c r="AE57">
        <v>48364</v>
      </c>
      <c r="AF57">
        <v>177288</v>
      </c>
      <c r="AG57">
        <v>22269</v>
      </c>
      <c r="AH57">
        <v>30488</v>
      </c>
      <c r="AI57">
        <v>25734</v>
      </c>
      <c r="AJ57">
        <v>26613</v>
      </c>
      <c r="AK57">
        <v>11550</v>
      </c>
      <c r="AL57">
        <v>23488</v>
      </c>
      <c r="AM57">
        <v>11504</v>
      </c>
      <c r="AN57">
        <v>12268</v>
      </c>
      <c r="AO57">
        <v>13374</v>
      </c>
      <c r="AP57">
        <v>70405</v>
      </c>
      <c r="AQ57">
        <v>1794</v>
      </c>
      <c r="AR57">
        <v>2390</v>
      </c>
      <c r="AS57">
        <v>3874</v>
      </c>
      <c r="AT57">
        <v>6441</v>
      </c>
      <c r="AU57">
        <v>2693</v>
      </c>
      <c r="AV57">
        <v>11814</v>
      </c>
      <c r="AW57">
        <v>8255</v>
      </c>
      <c r="AX57">
        <v>13418</v>
      </c>
      <c r="AY57">
        <v>19726</v>
      </c>
      <c r="AZ57">
        <v>54174</v>
      </c>
      <c r="BA57">
        <v>1679</v>
      </c>
      <c r="BB57">
        <v>2094</v>
      </c>
      <c r="BC57">
        <v>3352</v>
      </c>
      <c r="BD57">
        <v>5299</v>
      </c>
      <c r="BE57">
        <v>2032</v>
      </c>
      <c r="BF57">
        <v>9907</v>
      </c>
      <c r="BG57">
        <v>6067</v>
      </c>
      <c r="BH57">
        <v>9919</v>
      </c>
      <c r="BI57">
        <v>13825</v>
      </c>
      <c r="BJ57">
        <v>12863</v>
      </c>
      <c r="BK57">
        <v>0</v>
      </c>
      <c r="BL57">
        <v>123</v>
      </c>
      <c r="BM57">
        <v>522</v>
      </c>
      <c r="BN57">
        <v>1142</v>
      </c>
      <c r="BO57">
        <v>598</v>
      </c>
      <c r="BP57">
        <v>1480</v>
      </c>
      <c r="BQ57">
        <v>1901</v>
      </c>
      <c r="BR57">
        <v>2591</v>
      </c>
      <c r="BS57">
        <v>4506</v>
      </c>
      <c r="BT57">
        <v>3368</v>
      </c>
      <c r="BU57">
        <v>115</v>
      </c>
      <c r="BV57">
        <v>173</v>
      </c>
      <c r="BW57">
        <v>0</v>
      </c>
      <c r="BX57">
        <v>0</v>
      </c>
      <c r="BY57">
        <v>63</v>
      </c>
      <c r="BZ57">
        <v>427</v>
      </c>
      <c r="CA57">
        <v>287</v>
      </c>
      <c r="CB57">
        <v>908</v>
      </c>
      <c r="CC57">
        <v>1395</v>
      </c>
      <c r="CD57">
        <v>77731</v>
      </c>
      <c r="CE57">
        <v>36962</v>
      </c>
      <c r="CF57">
        <v>11488</v>
      </c>
      <c r="CG57">
        <v>10412</v>
      </c>
      <c r="CH57">
        <v>5697</v>
      </c>
      <c r="CI57">
        <v>1579</v>
      </c>
      <c r="CJ57">
        <v>5595</v>
      </c>
      <c r="CK57">
        <v>2227</v>
      </c>
      <c r="CL57">
        <v>2034</v>
      </c>
      <c r="CM57">
        <v>1737</v>
      </c>
      <c r="CN57">
        <v>59069</v>
      </c>
      <c r="CO57">
        <v>10234</v>
      </c>
      <c r="CP57">
        <v>9827</v>
      </c>
      <c r="CQ57">
        <v>9226</v>
      </c>
      <c r="CR57">
        <v>9898</v>
      </c>
      <c r="CS57">
        <v>3650</v>
      </c>
      <c r="CT57">
        <v>7062</v>
      </c>
      <c r="CU57">
        <v>3131</v>
      </c>
      <c r="CV57">
        <v>2378</v>
      </c>
      <c r="CW57">
        <v>3663</v>
      </c>
    </row>
    <row r="58" spans="1:101" x14ac:dyDescent="0.2">
      <c r="A58" t="s">
        <v>103</v>
      </c>
      <c r="B58">
        <v>5584155</v>
      </c>
      <c r="C58">
        <v>763820</v>
      </c>
      <c r="D58">
        <v>799499</v>
      </c>
      <c r="E58">
        <v>826147</v>
      </c>
      <c r="F58">
        <v>816972</v>
      </c>
      <c r="G58">
        <v>351666</v>
      </c>
      <c r="H58">
        <v>712002</v>
      </c>
      <c r="I58">
        <v>377743</v>
      </c>
      <c r="J58">
        <v>460463</v>
      </c>
      <c r="K58">
        <v>475843</v>
      </c>
      <c r="L58">
        <v>4967749</v>
      </c>
      <c r="M58">
        <v>633442</v>
      </c>
      <c r="N58">
        <v>736860</v>
      </c>
      <c r="O58">
        <v>763041</v>
      </c>
      <c r="P58">
        <v>761068</v>
      </c>
      <c r="Q58">
        <v>329560</v>
      </c>
      <c r="R58">
        <v>632144</v>
      </c>
      <c r="S58">
        <v>341321</v>
      </c>
      <c r="T58">
        <v>396166</v>
      </c>
      <c r="U58">
        <v>374147</v>
      </c>
      <c r="V58">
        <v>4448025</v>
      </c>
      <c r="W58">
        <v>572615</v>
      </c>
      <c r="X58">
        <v>665406</v>
      </c>
      <c r="Y58">
        <v>689627</v>
      </c>
      <c r="Z58">
        <v>686834</v>
      </c>
      <c r="AA58">
        <v>299881</v>
      </c>
      <c r="AB58">
        <v>566021</v>
      </c>
      <c r="AC58">
        <v>305081</v>
      </c>
      <c r="AD58">
        <v>347953</v>
      </c>
      <c r="AE58">
        <v>314607</v>
      </c>
      <c r="AF58">
        <v>519724</v>
      </c>
      <c r="AG58">
        <v>60827</v>
      </c>
      <c r="AH58">
        <v>71454</v>
      </c>
      <c r="AI58">
        <v>73414</v>
      </c>
      <c r="AJ58">
        <v>74234</v>
      </c>
      <c r="AK58">
        <v>29679</v>
      </c>
      <c r="AL58">
        <v>66123</v>
      </c>
      <c r="AM58">
        <v>36240</v>
      </c>
      <c r="AN58">
        <v>48213</v>
      </c>
      <c r="AO58">
        <v>59540</v>
      </c>
      <c r="AP58">
        <v>314681</v>
      </c>
      <c r="AQ58">
        <v>3711</v>
      </c>
      <c r="AR58">
        <v>9812</v>
      </c>
      <c r="AS58">
        <v>19636</v>
      </c>
      <c r="AT58">
        <v>27905</v>
      </c>
      <c r="AU58">
        <v>13113</v>
      </c>
      <c r="AV58">
        <v>60971</v>
      </c>
      <c r="AW58">
        <v>30941</v>
      </c>
      <c r="AX58">
        <v>58871</v>
      </c>
      <c r="AY58">
        <v>89721</v>
      </c>
      <c r="AZ58">
        <v>218801</v>
      </c>
      <c r="BA58">
        <v>3420</v>
      </c>
      <c r="BB58">
        <v>8802</v>
      </c>
      <c r="BC58">
        <v>16139</v>
      </c>
      <c r="BD58">
        <v>21063</v>
      </c>
      <c r="BE58">
        <v>8873</v>
      </c>
      <c r="BF58">
        <v>45570</v>
      </c>
      <c r="BG58">
        <v>19146</v>
      </c>
      <c r="BH58">
        <v>37168</v>
      </c>
      <c r="BI58">
        <v>58620</v>
      </c>
      <c r="BJ58">
        <v>45746</v>
      </c>
      <c r="BK58">
        <v>252</v>
      </c>
      <c r="BL58">
        <v>736</v>
      </c>
      <c r="BM58">
        <v>3006</v>
      </c>
      <c r="BN58">
        <v>5110</v>
      </c>
      <c r="BO58">
        <v>2503</v>
      </c>
      <c r="BP58">
        <v>9923</v>
      </c>
      <c r="BQ58">
        <v>6047</v>
      </c>
      <c r="BR58">
        <v>10062</v>
      </c>
      <c r="BS58">
        <v>8107</v>
      </c>
      <c r="BT58">
        <v>50134</v>
      </c>
      <c r="BU58">
        <v>39</v>
      </c>
      <c r="BV58">
        <v>274</v>
      </c>
      <c r="BW58">
        <v>491</v>
      </c>
      <c r="BX58">
        <v>1732</v>
      </c>
      <c r="BY58">
        <v>1737</v>
      </c>
      <c r="BZ58">
        <v>5478</v>
      </c>
      <c r="CA58">
        <v>5748</v>
      </c>
      <c r="CB58">
        <v>11641</v>
      </c>
      <c r="CC58">
        <v>22994</v>
      </c>
      <c r="CD58">
        <v>223141</v>
      </c>
      <c r="CE58">
        <v>111332</v>
      </c>
      <c r="CF58">
        <v>40259</v>
      </c>
      <c r="CG58">
        <v>29132</v>
      </c>
      <c r="CH58">
        <v>17628</v>
      </c>
      <c r="CI58">
        <v>4587</v>
      </c>
      <c r="CJ58">
        <v>11072</v>
      </c>
      <c r="CK58">
        <v>3064</v>
      </c>
      <c r="CL58">
        <v>2861</v>
      </c>
      <c r="CM58">
        <v>3206</v>
      </c>
      <c r="CN58">
        <v>78584</v>
      </c>
      <c r="CO58">
        <v>15335</v>
      </c>
      <c r="CP58">
        <v>12568</v>
      </c>
      <c r="CQ58">
        <v>14338</v>
      </c>
      <c r="CR58">
        <v>10371</v>
      </c>
      <c r="CS58">
        <v>4406</v>
      </c>
      <c r="CT58">
        <v>7815</v>
      </c>
      <c r="CU58">
        <v>2417</v>
      </c>
      <c r="CV58">
        <v>2565</v>
      </c>
      <c r="CW58">
        <v>8769</v>
      </c>
    </row>
    <row r="59" spans="1:101" x14ac:dyDescent="0.2">
      <c r="A59" t="s">
        <v>64</v>
      </c>
      <c r="B59">
        <v>485623</v>
      </c>
      <c r="C59">
        <v>61588</v>
      </c>
      <c r="D59">
        <v>74635</v>
      </c>
      <c r="E59">
        <v>82702</v>
      </c>
      <c r="F59">
        <v>79450</v>
      </c>
      <c r="G59">
        <v>31524</v>
      </c>
      <c r="H59">
        <v>58712</v>
      </c>
      <c r="I59">
        <v>30336</v>
      </c>
      <c r="J59">
        <v>33987</v>
      </c>
      <c r="K59">
        <v>32689</v>
      </c>
      <c r="L59">
        <v>442084</v>
      </c>
      <c r="M59">
        <v>50697</v>
      </c>
      <c r="N59">
        <v>67901</v>
      </c>
      <c r="O59">
        <v>76073</v>
      </c>
      <c r="P59">
        <v>75484</v>
      </c>
      <c r="Q59">
        <v>30343</v>
      </c>
      <c r="R59">
        <v>54594</v>
      </c>
      <c r="S59">
        <v>29218</v>
      </c>
      <c r="T59">
        <v>31908</v>
      </c>
      <c r="U59">
        <v>25866</v>
      </c>
      <c r="V59">
        <v>397042</v>
      </c>
      <c r="W59">
        <v>46068</v>
      </c>
      <c r="X59">
        <v>60005</v>
      </c>
      <c r="Y59">
        <v>68702</v>
      </c>
      <c r="Z59">
        <v>69411</v>
      </c>
      <c r="AA59">
        <v>28351</v>
      </c>
      <c r="AB59">
        <v>48027</v>
      </c>
      <c r="AC59">
        <v>25970</v>
      </c>
      <c r="AD59">
        <v>28729</v>
      </c>
      <c r="AE59">
        <v>21779</v>
      </c>
      <c r="AF59">
        <v>45042</v>
      </c>
      <c r="AG59">
        <v>4629</v>
      </c>
      <c r="AH59">
        <v>7896</v>
      </c>
      <c r="AI59">
        <v>7371</v>
      </c>
      <c r="AJ59">
        <v>6073</v>
      </c>
      <c r="AK59">
        <v>1992</v>
      </c>
      <c r="AL59">
        <v>6567</v>
      </c>
      <c r="AM59">
        <v>3248</v>
      </c>
      <c r="AN59">
        <v>3179</v>
      </c>
      <c r="AO59">
        <v>4087</v>
      </c>
      <c r="AP59">
        <v>15401</v>
      </c>
      <c r="AQ59">
        <v>588</v>
      </c>
      <c r="AR59">
        <v>1188</v>
      </c>
      <c r="AS59">
        <v>1695</v>
      </c>
      <c r="AT59">
        <v>885</v>
      </c>
      <c r="AU59">
        <v>486</v>
      </c>
      <c r="AV59">
        <v>2248</v>
      </c>
      <c r="AW59">
        <v>1118</v>
      </c>
      <c r="AX59">
        <v>1845</v>
      </c>
      <c r="AY59">
        <v>5348</v>
      </c>
      <c r="AZ59">
        <v>13056</v>
      </c>
      <c r="BA59">
        <v>588</v>
      </c>
      <c r="BB59">
        <v>1188</v>
      </c>
      <c r="BC59">
        <v>1619</v>
      </c>
      <c r="BD59">
        <v>885</v>
      </c>
      <c r="BE59">
        <v>486</v>
      </c>
      <c r="BF59">
        <v>2178</v>
      </c>
      <c r="BG59">
        <v>1083</v>
      </c>
      <c r="BH59">
        <v>1724</v>
      </c>
      <c r="BI59">
        <v>3305</v>
      </c>
      <c r="BJ59">
        <v>352</v>
      </c>
      <c r="BK59">
        <v>0</v>
      </c>
      <c r="BL59">
        <v>0</v>
      </c>
      <c r="BM59">
        <v>76</v>
      </c>
      <c r="BN59">
        <v>0</v>
      </c>
      <c r="BO59">
        <v>0</v>
      </c>
      <c r="BP59">
        <v>70</v>
      </c>
      <c r="BQ59">
        <v>0</v>
      </c>
      <c r="BR59">
        <v>0</v>
      </c>
      <c r="BS59">
        <v>206</v>
      </c>
      <c r="BT59">
        <v>1993</v>
      </c>
      <c r="BU59">
        <v>0</v>
      </c>
      <c r="BV59">
        <v>0</v>
      </c>
      <c r="BW59">
        <v>0</v>
      </c>
      <c r="BX59">
        <v>0</v>
      </c>
      <c r="BY59">
        <v>0</v>
      </c>
      <c r="BZ59">
        <v>0</v>
      </c>
      <c r="CA59">
        <v>35</v>
      </c>
      <c r="CB59">
        <v>121</v>
      </c>
      <c r="CC59">
        <v>1837</v>
      </c>
      <c r="CD59">
        <v>18339</v>
      </c>
      <c r="CE59">
        <v>9036</v>
      </c>
      <c r="CF59">
        <v>4252</v>
      </c>
      <c r="CG59">
        <v>1988</v>
      </c>
      <c r="CH59">
        <v>1675</v>
      </c>
      <c r="CI59">
        <v>278</v>
      </c>
      <c r="CJ59">
        <v>748</v>
      </c>
      <c r="CK59">
        <v>0</v>
      </c>
      <c r="CL59">
        <v>190</v>
      </c>
      <c r="CM59">
        <v>172</v>
      </c>
      <c r="CN59">
        <v>9799</v>
      </c>
      <c r="CO59">
        <v>1267</v>
      </c>
      <c r="CP59">
        <v>1294</v>
      </c>
      <c r="CQ59">
        <v>2946</v>
      </c>
      <c r="CR59">
        <v>1406</v>
      </c>
      <c r="CS59">
        <v>417</v>
      </c>
      <c r="CT59">
        <v>1122</v>
      </c>
      <c r="CU59">
        <v>0</v>
      </c>
      <c r="CV59">
        <v>44</v>
      </c>
      <c r="CW59">
        <v>1303</v>
      </c>
    </row>
    <row r="60" spans="1:101" x14ac:dyDescent="0.2">
      <c r="A60" t="s">
        <v>77</v>
      </c>
      <c r="B60">
        <v>1931496</v>
      </c>
      <c r="C60">
        <v>252931</v>
      </c>
      <c r="D60">
        <v>290041</v>
      </c>
      <c r="E60">
        <v>333314</v>
      </c>
      <c r="F60">
        <v>326666</v>
      </c>
      <c r="G60">
        <v>123955</v>
      </c>
      <c r="H60">
        <v>271100</v>
      </c>
      <c r="I60">
        <v>110514</v>
      </c>
      <c r="J60">
        <v>124514</v>
      </c>
      <c r="K60">
        <v>98461</v>
      </c>
      <c r="L60">
        <v>1843730</v>
      </c>
      <c r="M60">
        <v>219381</v>
      </c>
      <c r="N60">
        <v>276289</v>
      </c>
      <c r="O60">
        <v>323346</v>
      </c>
      <c r="P60">
        <v>316602</v>
      </c>
      <c r="Q60">
        <v>122009</v>
      </c>
      <c r="R60">
        <v>265210</v>
      </c>
      <c r="S60">
        <v>108428</v>
      </c>
      <c r="T60">
        <v>121627</v>
      </c>
      <c r="U60">
        <v>90838</v>
      </c>
      <c r="V60">
        <v>1657435</v>
      </c>
      <c r="W60">
        <v>200804</v>
      </c>
      <c r="X60">
        <v>247040</v>
      </c>
      <c r="Y60">
        <v>292073</v>
      </c>
      <c r="Z60">
        <v>290118</v>
      </c>
      <c r="AA60">
        <v>111150</v>
      </c>
      <c r="AB60">
        <v>237953</v>
      </c>
      <c r="AC60">
        <v>94301</v>
      </c>
      <c r="AD60">
        <v>106827</v>
      </c>
      <c r="AE60">
        <v>77169</v>
      </c>
      <c r="AF60">
        <v>186295</v>
      </c>
      <c r="AG60">
        <v>18577</v>
      </c>
      <c r="AH60">
        <v>29249</v>
      </c>
      <c r="AI60">
        <v>31273</v>
      </c>
      <c r="AJ60">
        <v>26484</v>
      </c>
      <c r="AK60">
        <v>10859</v>
      </c>
      <c r="AL60">
        <v>27257</v>
      </c>
      <c r="AM60">
        <v>14127</v>
      </c>
      <c r="AN60">
        <v>14800</v>
      </c>
      <c r="AO60">
        <v>13669</v>
      </c>
      <c r="AP60">
        <v>10356</v>
      </c>
      <c r="AQ60">
        <v>483</v>
      </c>
      <c r="AR60">
        <v>318</v>
      </c>
      <c r="AS60">
        <v>858</v>
      </c>
      <c r="AT60">
        <v>2265</v>
      </c>
      <c r="AU60">
        <v>235</v>
      </c>
      <c r="AV60">
        <v>1344</v>
      </c>
      <c r="AW60">
        <v>166</v>
      </c>
      <c r="AX60">
        <v>1467</v>
      </c>
      <c r="AY60">
        <v>3220</v>
      </c>
      <c r="AZ60">
        <v>9974</v>
      </c>
      <c r="BA60">
        <v>483</v>
      </c>
      <c r="BB60">
        <v>318</v>
      </c>
      <c r="BC60">
        <v>824</v>
      </c>
      <c r="BD60">
        <v>2222</v>
      </c>
      <c r="BE60">
        <v>235</v>
      </c>
      <c r="BF60">
        <v>1344</v>
      </c>
      <c r="BG60">
        <v>166</v>
      </c>
      <c r="BH60">
        <v>1222</v>
      </c>
      <c r="BI60">
        <v>3160</v>
      </c>
      <c r="BJ60">
        <v>322</v>
      </c>
      <c r="BK60">
        <v>0</v>
      </c>
      <c r="BL60">
        <v>0</v>
      </c>
      <c r="BM60">
        <v>34</v>
      </c>
      <c r="BN60">
        <v>43</v>
      </c>
      <c r="BO60">
        <v>0</v>
      </c>
      <c r="BP60">
        <v>0</v>
      </c>
      <c r="BQ60">
        <v>0</v>
      </c>
      <c r="BR60">
        <v>245</v>
      </c>
      <c r="BS60">
        <v>0</v>
      </c>
      <c r="BT60">
        <v>60</v>
      </c>
      <c r="BU60">
        <v>0</v>
      </c>
      <c r="BV60">
        <v>0</v>
      </c>
      <c r="BW60">
        <v>0</v>
      </c>
      <c r="BX60">
        <v>0</v>
      </c>
      <c r="BY60">
        <v>0</v>
      </c>
      <c r="BZ60">
        <v>0</v>
      </c>
      <c r="CA60">
        <v>0</v>
      </c>
      <c r="CB60">
        <v>0</v>
      </c>
      <c r="CC60">
        <v>60</v>
      </c>
      <c r="CD60">
        <v>43028</v>
      </c>
      <c r="CE60">
        <v>27853</v>
      </c>
      <c r="CF60">
        <v>5851</v>
      </c>
      <c r="CG60">
        <v>3526</v>
      </c>
      <c r="CH60">
        <v>2975</v>
      </c>
      <c r="CI60">
        <v>586</v>
      </c>
      <c r="CJ60">
        <v>1011</v>
      </c>
      <c r="CK60">
        <v>409</v>
      </c>
      <c r="CL60">
        <v>117</v>
      </c>
      <c r="CM60">
        <v>700</v>
      </c>
      <c r="CN60">
        <v>34382</v>
      </c>
      <c r="CO60">
        <v>5214</v>
      </c>
      <c r="CP60">
        <v>7583</v>
      </c>
      <c r="CQ60">
        <v>5584</v>
      </c>
      <c r="CR60">
        <v>4824</v>
      </c>
      <c r="CS60">
        <v>1125</v>
      </c>
      <c r="CT60">
        <v>3535</v>
      </c>
      <c r="CU60">
        <v>1511</v>
      </c>
      <c r="CV60">
        <v>1303</v>
      </c>
      <c r="CW60">
        <v>3703</v>
      </c>
    </row>
    <row r="61" spans="1:101" x14ac:dyDescent="0.2">
      <c r="A61" t="s">
        <v>97</v>
      </c>
      <c r="B61">
        <v>396728</v>
      </c>
      <c r="C61">
        <v>121539</v>
      </c>
      <c r="D61">
        <v>82216</v>
      </c>
      <c r="E61">
        <v>70639</v>
      </c>
      <c r="F61">
        <v>48533</v>
      </c>
      <c r="G61">
        <v>13095</v>
      </c>
      <c r="H61">
        <v>26957</v>
      </c>
      <c r="I61">
        <v>11207</v>
      </c>
      <c r="J61">
        <v>10950</v>
      </c>
      <c r="K61">
        <v>11592</v>
      </c>
      <c r="L61">
        <v>370031</v>
      </c>
      <c r="M61">
        <v>106514</v>
      </c>
      <c r="N61">
        <v>78785</v>
      </c>
      <c r="O61">
        <v>66891</v>
      </c>
      <c r="P61">
        <v>48002</v>
      </c>
      <c r="Q61">
        <v>12776</v>
      </c>
      <c r="R61">
        <v>25281</v>
      </c>
      <c r="S61">
        <v>10233</v>
      </c>
      <c r="T61">
        <v>10569</v>
      </c>
      <c r="U61">
        <v>10980</v>
      </c>
      <c r="V61">
        <v>331520</v>
      </c>
      <c r="W61">
        <v>97366</v>
      </c>
      <c r="X61">
        <v>72077</v>
      </c>
      <c r="Y61">
        <v>60554</v>
      </c>
      <c r="Z61">
        <v>43683</v>
      </c>
      <c r="AA61">
        <v>11020</v>
      </c>
      <c r="AB61">
        <v>20611</v>
      </c>
      <c r="AC61">
        <v>8621</v>
      </c>
      <c r="AD61">
        <v>8526</v>
      </c>
      <c r="AE61">
        <v>9062</v>
      </c>
      <c r="AF61">
        <v>38511</v>
      </c>
      <c r="AG61">
        <v>9148</v>
      </c>
      <c r="AH61">
        <v>6708</v>
      </c>
      <c r="AI61">
        <v>6337</v>
      </c>
      <c r="AJ61">
        <v>4319</v>
      </c>
      <c r="AK61">
        <v>1756</v>
      </c>
      <c r="AL61">
        <v>4670</v>
      </c>
      <c r="AM61">
        <v>1612</v>
      </c>
      <c r="AN61">
        <v>2043</v>
      </c>
      <c r="AO61">
        <v>1918</v>
      </c>
      <c r="AP61">
        <v>2033</v>
      </c>
      <c r="AQ61">
        <v>65</v>
      </c>
      <c r="AR61">
        <v>245</v>
      </c>
      <c r="AS61">
        <v>294</v>
      </c>
      <c r="AT61">
        <v>54</v>
      </c>
      <c r="AU61">
        <v>0</v>
      </c>
      <c r="AV61">
        <v>523</v>
      </c>
      <c r="AW61">
        <v>154</v>
      </c>
      <c r="AX61">
        <v>320</v>
      </c>
      <c r="AY61">
        <v>378</v>
      </c>
      <c r="AZ61">
        <v>1939</v>
      </c>
      <c r="BA61">
        <v>65</v>
      </c>
      <c r="BB61">
        <v>245</v>
      </c>
      <c r="BC61">
        <v>294</v>
      </c>
      <c r="BD61">
        <v>54</v>
      </c>
      <c r="BE61">
        <v>0</v>
      </c>
      <c r="BF61">
        <v>429</v>
      </c>
      <c r="BG61">
        <v>154</v>
      </c>
      <c r="BH61">
        <v>320</v>
      </c>
      <c r="BI61">
        <v>378</v>
      </c>
      <c r="BJ61">
        <v>0</v>
      </c>
      <c r="BK61">
        <v>0</v>
      </c>
      <c r="BL61">
        <v>0</v>
      </c>
      <c r="BM61">
        <v>0</v>
      </c>
      <c r="BN61">
        <v>0</v>
      </c>
      <c r="BO61">
        <v>0</v>
      </c>
      <c r="BP61">
        <v>0</v>
      </c>
      <c r="BQ61">
        <v>0</v>
      </c>
      <c r="BR61">
        <v>0</v>
      </c>
      <c r="BS61">
        <v>0</v>
      </c>
      <c r="BT61">
        <v>94</v>
      </c>
      <c r="BU61">
        <v>0</v>
      </c>
      <c r="BV61">
        <v>0</v>
      </c>
      <c r="BW61">
        <v>0</v>
      </c>
      <c r="BX61">
        <v>0</v>
      </c>
      <c r="BY61">
        <v>0</v>
      </c>
      <c r="BZ61">
        <v>94</v>
      </c>
      <c r="CA61">
        <v>0</v>
      </c>
      <c r="CB61">
        <v>0</v>
      </c>
      <c r="CC61">
        <v>0</v>
      </c>
      <c r="CD61">
        <v>16612</v>
      </c>
      <c r="CE61">
        <v>12348</v>
      </c>
      <c r="CF61">
        <v>2300</v>
      </c>
      <c r="CG61">
        <v>1070</v>
      </c>
      <c r="CH61">
        <v>135</v>
      </c>
      <c r="CI61">
        <v>243</v>
      </c>
      <c r="CJ61">
        <v>381</v>
      </c>
      <c r="CK61">
        <v>11</v>
      </c>
      <c r="CL61">
        <v>25</v>
      </c>
      <c r="CM61">
        <v>99</v>
      </c>
      <c r="CN61">
        <v>8052</v>
      </c>
      <c r="CO61">
        <v>2612</v>
      </c>
      <c r="CP61">
        <v>886</v>
      </c>
      <c r="CQ61">
        <v>2384</v>
      </c>
      <c r="CR61">
        <v>342</v>
      </c>
      <c r="CS61">
        <v>76</v>
      </c>
      <c r="CT61">
        <v>772</v>
      </c>
      <c r="CU61">
        <v>809</v>
      </c>
      <c r="CV61">
        <v>36</v>
      </c>
      <c r="CW61">
        <v>135</v>
      </c>
    </row>
    <row r="62" spans="1:101" x14ac:dyDescent="0.2">
      <c r="A62" t="s">
        <v>55</v>
      </c>
      <c r="B62">
        <v>2676009</v>
      </c>
      <c r="C62">
        <v>320107</v>
      </c>
      <c r="D62">
        <v>394698</v>
      </c>
      <c r="E62">
        <v>446609</v>
      </c>
      <c r="F62">
        <v>431949</v>
      </c>
      <c r="G62">
        <v>175856</v>
      </c>
      <c r="H62">
        <v>388094</v>
      </c>
      <c r="I62">
        <v>172637</v>
      </c>
      <c r="J62">
        <v>193484</v>
      </c>
      <c r="K62">
        <v>152575</v>
      </c>
      <c r="L62">
        <v>2584364</v>
      </c>
      <c r="M62">
        <v>292263</v>
      </c>
      <c r="N62">
        <v>380905</v>
      </c>
      <c r="O62">
        <v>436264</v>
      </c>
      <c r="P62">
        <v>422635</v>
      </c>
      <c r="Q62">
        <v>173887</v>
      </c>
      <c r="R62">
        <v>379218</v>
      </c>
      <c r="S62">
        <v>169500</v>
      </c>
      <c r="T62">
        <v>188836</v>
      </c>
      <c r="U62">
        <v>140856</v>
      </c>
      <c r="V62">
        <v>2322135</v>
      </c>
      <c r="W62">
        <v>264361</v>
      </c>
      <c r="X62">
        <v>347464</v>
      </c>
      <c r="Y62">
        <v>395996</v>
      </c>
      <c r="Z62">
        <v>385332</v>
      </c>
      <c r="AA62">
        <v>157058</v>
      </c>
      <c r="AB62">
        <v>336895</v>
      </c>
      <c r="AC62">
        <v>150583</v>
      </c>
      <c r="AD62">
        <v>165922</v>
      </c>
      <c r="AE62">
        <v>118524</v>
      </c>
      <c r="AF62">
        <v>262229</v>
      </c>
      <c r="AG62">
        <v>27902</v>
      </c>
      <c r="AH62">
        <v>33441</v>
      </c>
      <c r="AI62">
        <v>40268</v>
      </c>
      <c r="AJ62">
        <v>37303</v>
      </c>
      <c r="AK62">
        <v>16829</v>
      </c>
      <c r="AL62">
        <v>42323</v>
      </c>
      <c r="AM62">
        <v>18917</v>
      </c>
      <c r="AN62">
        <v>22914</v>
      </c>
      <c r="AO62">
        <v>22332</v>
      </c>
      <c r="AP62">
        <v>20847</v>
      </c>
      <c r="AQ62">
        <v>1099</v>
      </c>
      <c r="AR62">
        <v>1089</v>
      </c>
      <c r="AS62">
        <v>1418</v>
      </c>
      <c r="AT62">
        <v>2898</v>
      </c>
      <c r="AU62">
        <v>668</v>
      </c>
      <c r="AV62">
        <v>3074</v>
      </c>
      <c r="AW62">
        <v>1531</v>
      </c>
      <c r="AX62">
        <v>2485</v>
      </c>
      <c r="AY62">
        <v>6585</v>
      </c>
      <c r="AZ62">
        <v>19430</v>
      </c>
      <c r="BA62">
        <v>1058</v>
      </c>
      <c r="BB62">
        <v>1089</v>
      </c>
      <c r="BC62">
        <v>1376</v>
      </c>
      <c r="BD62">
        <v>2683</v>
      </c>
      <c r="BE62">
        <v>625</v>
      </c>
      <c r="BF62">
        <v>2939</v>
      </c>
      <c r="BG62">
        <v>1296</v>
      </c>
      <c r="BH62">
        <v>2454</v>
      </c>
      <c r="BI62">
        <v>5910</v>
      </c>
      <c r="BJ62">
        <v>448</v>
      </c>
      <c r="BK62">
        <v>0</v>
      </c>
      <c r="BL62">
        <v>0</v>
      </c>
      <c r="BM62">
        <v>0</v>
      </c>
      <c r="BN62">
        <v>145</v>
      </c>
      <c r="BO62">
        <v>0</v>
      </c>
      <c r="BP62">
        <v>26</v>
      </c>
      <c r="BQ62">
        <v>48</v>
      </c>
      <c r="BR62">
        <v>0</v>
      </c>
      <c r="BS62">
        <v>229</v>
      </c>
      <c r="BT62">
        <v>969</v>
      </c>
      <c r="BU62">
        <v>41</v>
      </c>
      <c r="BV62">
        <v>0</v>
      </c>
      <c r="BW62">
        <v>42</v>
      </c>
      <c r="BX62">
        <v>70</v>
      </c>
      <c r="BY62">
        <v>43</v>
      </c>
      <c r="BZ62">
        <v>109</v>
      </c>
      <c r="CA62">
        <v>187</v>
      </c>
      <c r="CB62">
        <v>31</v>
      </c>
      <c r="CC62">
        <v>446</v>
      </c>
      <c r="CD62">
        <v>36184</v>
      </c>
      <c r="CE62">
        <v>21257</v>
      </c>
      <c r="CF62">
        <v>6483</v>
      </c>
      <c r="CG62">
        <v>3274</v>
      </c>
      <c r="CH62">
        <v>1922</v>
      </c>
      <c r="CI62">
        <v>306</v>
      </c>
      <c r="CJ62">
        <v>1039</v>
      </c>
      <c r="CK62">
        <v>602</v>
      </c>
      <c r="CL62">
        <v>1076</v>
      </c>
      <c r="CM62">
        <v>225</v>
      </c>
      <c r="CN62">
        <v>34614</v>
      </c>
      <c r="CO62">
        <v>5488</v>
      </c>
      <c r="CP62">
        <v>6221</v>
      </c>
      <c r="CQ62">
        <v>5653</v>
      </c>
      <c r="CR62">
        <v>4494</v>
      </c>
      <c r="CS62">
        <v>995</v>
      </c>
      <c r="CT62">
        <v>4763</v>
      </c>
      <c r="CU62">
        <v>1004</v>
      </c>
      <c r="CV62">
        <v>1087</v>
      </c>
      <c r="CW62">
        <v>4909</v>
      </c>
    </row>
    <row r="63" spans="1:101" x14ac:dyDescent="0.2">
      <c r="A63" t="s">
        <v>91</v>
      </c>
      <c r="B63">
        <v>11152347</v>
      </c>
      <c r="C63">
        <v>1450243</v>
      </c>
      <c r="D63">
        <v>1585825</v>
      </c>
      <c r="E63">
        <v>1769844</v>
      </c>
      <c r="F63">
        <v>1639111</v>
      </c>
      <c r="G63">
        <v>635493</v>
      </c>
      <c r="H63">
        <v>1694523</v>
      </c>
      <c r="I63">
        <v>700971</v>
      </c>
      <c r="J63">
        <v>860797</v>
      </c>
      <c r="K63">
        <v>815540</v>
      </c>
      <c r="L63">
        <v>10573189</v>
      </c>
      <c r="M63">
        <v>1297103</v>
      </c>
      <c r="N63">
        <v>1515068</v>
      </c>
      <c r="O63">
        <v>1703281</v>
      </c>
      <c r="P63">
        <v>1589023</v>
      </c>
      <c r="Q63">
        <v>621997</v>
      </c>
      <c r="R63">
        <v>1632755</v>
      </c>
      <c r="S63">
        <v>673396</v>
      </c>
      <c r="T63">
        <v>821858</v>
      </c>
      <c r="U63">
        <v>718708</v>
      </c>
      <c r="V63">
        <v>9292439</v>
      </c>
      <c r="W63">
        <v>1152411</v>
      </c>
      <c r="X63">
        <v>1346496</v>
      </c>
      <c r="Y63">
        <v>1515788</v>
      </c>
      <c r="Z63">
        <v>1411342</v>
      </c>
      <c r="AA63">
        <v>550562</v>
      </c>
      <c r="AB63">
        <v>1419209</v>
      </c>
      <c r="AC63">
        <v>584004</v>
      </c>
      <c r="AD63">
        <v>720867</v>
      </c>
      <c r="AE63">
        <v>591760</v>
      </c>
      <c r="AF63">
        <v>1280750</v>
      </c>
      <c r="AG63">
        <v>144692</v>
      </c>
      <c r="AH63">
        <v>168572</v>
      </c>
      <c r="AI63">
        <v>187493</v>
      </c>
      <c r="AJ63">
        <v>177681</v>
      </c>
      <c r="AK63">
        <v>71435</v>
      </c>
      <c r="AL63">
        <v>213546</v>
      </c>
      <c r="AM63">
        <v>89392</v>
      </c>
      <c r="AN63">
        <v>100991</v>
      </c>
      <c r="AO63">
        <v>126948</v>
      </c>
      <c r="AP63">
        <v>189285</v>
      </c>
      <c r="AQ63">
        <v>5461</v>
      </c>
      <c r="AR63">
        <v>7839</v>
      </c>
      <c r="AS63">
        <v>13444</v>
      </c>
      <c r="AT63">
        <v>15616</v>
      </c>
      <c r="AU63">
        <v>4668</v>
      </c>
      <c r="AV63">
        <v>30496</v>
      </c>
      <c r="AW63">
        <v>16089</v>
      </c>
      <c r="AX63">
        <v>27046</v>
      </c>
      <c r="AY63">
        <v>68626</v>
      </c>
      <c r="AZ63">
        <v>169962</v>
      </c>
      <c r="BA63">
        <v>5126</v>
      </c>
      <c r="BB63">
        <v>7469</v>
      </c>
      <c r="BC63">
        <v>12201</v>
      </c>
      <c r="BD63">
        <v>14149</v>
      </c>
      <c r="BE63">
        <v>4124</v>
      </c>
      <c r="BF63">
        <v>28110</v>
      </c>
      <c r="BG63">
        <v>13905</v>
      </c>
      <c r="BH63">
        <v>24075</v>
      </c>
      <c r="BI63">
        <v>60803</v>
      </c>
      <c r="BJ63">
        <v>8629</v>
      </c>
      <c r="BK63">
        <v>134</v>
      </c>
      <c r="BL63">
        <v>236</v>
      </c>
      <c r="BM63">
        <v>985</v>
      </c>
      <c r="BN63">
        <v>723</v>
      </c>
      <c r="BO63">
        <v>291</v>
      </c>
      <c r="BP63">
        <v>1092</v>
      </c>
      <c r="BQ63">
        <v>750</v>
      </c>
      <c r="BR63">
        <v>1792</v>
      </c>
      <c r="BS63">
        <v>2626</v>
      </c>
      <c r="BT63">
        <v>10694</v>
      </c>
      <c r="BU63">
        <v>201</v>
      </c>
      <c r="BV63">
        <v>134</v>
      </c>
      <c r="BW63">
        <v>258</v>
      </c>
      <c r="BX63">
        <v>744</v>
      </c>
      <c r="BY63">
        <v>253</v>
      </c>
      <c r="BZ63">
        <v>1294</v>
      </c>
      <c r="CA63">
        <v>1434</v>
      </c>
      <c r="CB63">
        <v>1179</v>
      </c>
      <c r="CC63">
        <v>5197</v>
      </c>
      <c r="CD63">
        <v>187514</v>
      </c>
      <c r="CE63">
        <v>106537</v>
      </c>
      <c r="CF63">
        <v>31712</v>
      </c>
      <c r="CG63">
        <v>23663</v>
      </c>
      <c r="CH63">
        <v>9212</v>
      </c>
      <c r="CI63">
        <v>2301</v>
      </c>
      <c r="CJ63">
        <v>7699</v>
      </c>
      <c r="CK63">
        <v>1599</v>
      </c>
      <c r="CL63">
        <v>2450</v>
      </c>
      <c r="CM63">
        <v>2341</v>
      </c>
      <c r="CN63">
        <v>202359</v>
      </c>
      <c r="CO63">
        <v>41142</v>
      </c>
      <c r="CP63">
        <v>31206</v>
      </c>
      <c r="CQ63">
        <v>29456</v>
      </c>
      <c r="CR63">
        <v>25260</v>
      </c>
      <c r="CS63">
        <v>6527</v>
      </c>
      <c r="CT63">
        <v>23573</v>
      </c>
      <c r="CU63">
        <v>9887</v>
      </c>
      <c r="CV63">
        <v>9443</v>
      </c>
      <c r="CW63">
        <v>25865</v>
      </c>
    </row>
    <row r="64" spans="1:101" x14ac:dyDescent="0.2">
      <c r="A64" t="s">
        <v>107</v>
      </c>
      <c r="B64">
        <v>1234950</v>
      </c>
      <c r="C64">
        <v>208924</v>
      </c>
      <c r="D64">
        <v>205956</v>
      </c>
      <c r="E64">
        <v>208243</v>
      </c>
      <c r="F64">
        <v>203644</v>
      </c>
      <c r="G64">
        <v>71409</v>
      </c>
      <c r="H64">
        <v>149028</v>
      </c>
      <c r="I64">
        <v>58322</v>
      </c>
      <c r="J64">
        <v>66650</v>
      </c>
      <c r="K64">
        <v>62774</v>
      </c>
      <c r="L64">
        <v>1139668</v>
      </c>
      <c r="M64">
        <v>186342</v>
      </c>
      <c r="N64">
        <v>192811</v>
      </c>
      <c r="O64">
        <v>197872</v>
      </c>
      <c r="P64">
        <v>193519</v>
      </c>
      <c r="Q64">
        <v>68890</v>
      </c>
      <c r="R64">
        <v>138380</v>
      </c>
      <c r="S64">
        <v>53853</v>
      </c>
      <c r="T64">
        <v>60384</v>
      </c>
      <c r="U64">
        <v>47617</v>
      </c>
      <c r="V64">
        <v>981257</v>
      </c>
      <c r="W64">
        <v>169380</v>
      </c>
      <c r="X64">
        <v>166830</v>
      </c>
      <c r="Y64">
        <v>173382</v>
      </c>
      <c r="Z64">
        <v>170966</v>
      </c>
      <c r="AA64">
        <v>59439</v>
      </c>
      <c r="AB64">
        <v>116007</v>
      </c>
      <c r="AC64">
        <v>44256</v>
      </c>
      <c r="AD64">
        <v>47540</v>
      </c>
      <c r="AE64">
        <v>33457</v>
      </c>
      <c r="AF64">
        <v>158411</v>
      </c>
      <c r="AG64">
        <v>16962</v>
      </c>
      <c r="AH64">
        <v>25981</v>
      </c>
      <c r="AI64">
        <v>24490</v>
      </c>
      <c r="AJ64">
        <v>22553</v>
      </c>
      <c r="AK64">
        <v>9451</v>
      </c>
      <c r="AL64">
        <v>22373</v>
      </c>
      <c r="AM64">
        <v>9597</v>
      </c>
      <c r="AN64">
        <v>12844</v>
      </c>
      <c r="AO64">
        <v>14160</v>
      </c>
      <c r="AP64">
        <v>32473</v>
      </c>
      <c r="AQ64">
        <v>521</v>
      </c>
      <c r="AR64">
        <v>1926</v>
      </c>
      <c r="AS64">
        <v>1728</v>
      </c>
      <c r="AT64">
        <v>2697</v>
      </c>
      <c r="AU64">
        <v>1008</v>
      </c>
      <c r="AV64">
        <v>5016</v>
      </c>
      <c r="AW64">
        <v>3121</v>
      </c>
      <c r="AX64">
        <v>4852</v>
      </c>
      <c r="AY64">
        <v>11604</v>
      </c>
      <c r="AZ64">
        <v>23330</v>
      </c>
      <c r="BA64">
        <v>331</v>
      </c>
      <c r="BB64">
        <v>1856</v>
      </c>
      <c r="BC64">
        <v>1528</v>
      </c>
      <c r="BD64">
        <v>2580</v>
      </c>
      <c r="BE64">
        <v>624</v>
      </c>
      <c r="BF64">
        <v>4038</v>
      </c>
      <c r="BG64">
        <v>2065</v>
      </c>
      <c r="BH64">
        <v>2639</v>
      </c>
      <c r="BI64">
        <v>7669</v>
      </c>
      <c r="BJ64">
        <v>5914</v>
      </c>
      <c r="BK64">
        <v>190</v>
      </c>
      <c r="BL64">
        <v>0</v>
      </c>
      <c r="BM64">
        <v>153</v>
      </c>
      <c r="BN64">
        <v>0</v>
      </c>
      <c r="BO64">
        <v>274</v>
      </c>
      <c r="BP64">
        <v>978</v>
      </c>
      <c r="BQ64">
        <v>506</v>
      </c>
      <c r="BR64">
        <v>1703</v>
      </c>
      <c r="BS64">
        <v>2110</v>
      </c>
      <c r="BT64">
        <v>3229</v>
      </c>
      <c r="BU64">
        <v>0</v>
      </c>
      <c r="BV64">
        <v>70</v>
      </c>
      <c r="BW64">
        <v>47</v>
      </c>
      <c r="BX64">
        <v>117</v>
      </c>
      <c r="BY64">
        <v>110</v>
      </c>
      <c r="BZ64">
        <v>0</v>
      </c>
      <c r="CA64">
        <v>550</v>
      </c>
      <c r="CB64">
        <v>510</v>
      </c>
      <c r="CC64">
        <v>1825</v>
      </c>
      <c r="CD64">
        <v>33288</v>
      </c>
      <c r="CE64">
        <v>14467</v>
      </c>
      <c r="CF64">
        <v>6461</v>
      </c>
      <c r="CG64">
        <v>3969</v>
      </c>
      <c r="CH64">
        <v>3538</v>
      </c>
      <c r="CI64">
        <v>596</v>
      </c>
      <c r="CJ64">
        <v>3074</v>
      </c>
      <c r="CK64">
        <v>267</v>
      </c>
      <c r="CL64">
        <v>605</v>
      </c>
      <c r="CM64">
        <v>311</v>
      </c>
      <c r="CN64">
        <v>29521</v>
      </c>
      <c r="CO64">
        <v>7594</v>
      </c>
      <c r="CP64">
        <v>4758</v>
      </c>
      <c r="CQ64">
        <v>4674</v>
      </c>
      <c r="CR64">
        <v>3890</v>
      </c>
      <c r="CS64">
        <v>915</v>
      </c>
      <c r="CT64">
        <v>2558</v>
      </c>
      <c r="CU64">
        <v>1081</v>
      </c>
      <c r="CV64">
        <v>809</v>
      </c>
      <c r="CW64">
        <v>3242</v>
      </c>
    </row>
    <row r="65" spans="1:101" x14ac:dyDescent="0.2">
      <c r="A65" t="s">
        <v>43</v>
      </c>
      <c r="B65">
        <v>295636</v>
      </c>
      <c r="C65">
        <v>56982</v>
      </c>
      <c r="D65">
        <v>46840</v>
      </c>
      <c r="E65">
        <v>43073</v>
      </c>
      <c r="F65">
        <v>39393</v>
      </c>
      <c r="G65">
        <v>18889</v>
      </c>
      <c r="H65">
        <v>35397</v>
      </c>
      <c r="I65">
        <v>16890</v>
      </c>
      <c r="J65">
        <v>19227</v>
      </c>
      <c r="K65">
        <v>18945</v>
      </c>
      <c r="L65">
        <v>266930</v>
      </c>
      <c r="M65">
        <v>44156</v>
      </c>
      <c r="N65">
        <v>40711</v>
      </c>
      <c r="O65">
        <v>40323</v>
      </c>
      <c r="P65">
        <v>37604</v>
      </c>
      <c r="Q65">
        <v>18387</v>
      </c>
      <c r="R65">
        <v>33980</v>
      </c>
      <c r="S65">
        <v>16344</v>
      </c>
      <c r="T65">
        <v>18436</v>
      </c>
      <c r="U65">
        <v>16989</v>
      </c>
      <c r="V65">
        <v>234408</v>
      </c>
      <c r="W65">
        <v>40169</v>
      </c>
      <c r="X65">
        <v>35810</v>
      </c>
      <c r="Y65">
        <v>35783</v>
      </c>
      <c r="Z65">
        <v>33750</v>
      </c>
      <c r="AA65">
        <v>17110</v>
      </c>
      <c r="AB65">
        <v>29563</v>
      </c>
      <c r="AC65">
        <v>13879</v>
      </c>
      <c r="AD65">
        <v>14667</v>
      </c>
      <c r="AE65">
        <v>13677</v>
      </c>
      <c r="AF65">
        <v>32522</v>
      </c>
      <c r="AG65">
        <v>3987</v>
      </c>
      <c r="AH65">
        <v>4901</v>
      </c>
      <c r="AI65">
        <v>4540</v>
      </c>
      <c r="AJ65">
        <v>3854</v>
      </c>
      <c r="AK65">
        <v>1277</v>
      </c>
      <c r="AL65">
        <v>4417</v>
      </c>
      <c r="AM65">
        <v>2465</v>
      </c>
      <c r="AN65">
        <v>3769</v>
      </c>
      <c r="AO65">
        <v>3312</v>
      </c>
      <c r="AP65">
        <v>3781</v>
      </c>
      <c r="AQ65">
        <v>265</v>
      </c>
      <c r="AR65">
        <v>544</v>
      </c>
      <c r="AS65">
        <v>428</v>
      </c>
      <c r="AT65">
        <v>276</v>
      </c>
      <c r="AU65">
        <v>224</v>
      </c>
      <c r="AV65">
        <v>700</v>
      </c>
      <c r="AW65">
        <v>31</v>
      </c>
      <c r="AX65">
        <v>488</v>
      </c>
      <c r="AY65">
        <v>825</v>
      </c>
      <c r="AZ65">
        <v>3572</v>
      </c>
      <c r="BA65">
        <v>248</v>
      </c>
      <c r="BB65">
        <v>544</v>
      </c>
      <c r="BC65">
        <v>428</v>
      </c>
      <c r="BD65">
        <v>217</v>
      </c>
      <c r="BE65">
        <v>156</v>
      </c>
      <c r="BF65">
        <v>664</v>
      </c>
      <c r="BG65">
        <v>31</v>
      </c>
      <c r="BH65">
        <v>474</v>
      </c>
      <c r="BI65">
        <v>810</v>
      </c>
      <c r="BJ65">
        <v>194</v>
      </c>
      <c r="BK65">
        <v>17</v>
      </c>
      <c r="BL65">
        <v>0</v>
      </c>
      <c r="BM65">
        <v>0</v>
      </c>
      <c r="BN65">
        <v>59</v>
      </c>
      <c r="BO65">
        <v>68</v>
      </c>
      <c r="BP65">
        <v>36</v>
      </c>
      <c r="BQ65">
        <v>0</v>
      </c>
      <c r="BR65">
        <v>14</v>
      </c>
      <c r="BS65">
        <v>0</v>
      </c>
      <c r="BT65">
        <v>15</v>
      </c>
      <c r="BU65">
        <v>0</v>
      </c>
      <c r="BV65">
        <v>0</v>
      </c>
      <c r="BW65">
        <v>0</v>
      </c>
      <c r="BX65">
        <v>0</v>
      </c>
      <c r="BY65">
        <v>0</v>
      </c>
      <c r="BZ65">
        <v>0</v>
      </c>
      <c r="CA65">
        <v>0</v>
      </c>
      <c r="CB65">
        <v>0</v>
      </c>
      <c r="CC65">
        <v>15</v>
      </c>
      <c r="CD65">
        <v>19430</v>
      </c>
      <c r="CE65">
        <v>11256</v>
      </c>
      <c r="CF65">
        <v>3705</v>
      </c>
      <c r="CG65">
        <v>1787</v>
      </c>
      <c r="CH65">
        <v>836</v>
      </c>
      <c r="CI65">
        <v>163</v>
      </c>
      <c r="CJ65">
        <v>458</v>
      </c>
      <c r="CK65">
        <v>444</v>
      </c>
      <c r="CL65">
        <v>234</v>
      </c>
      <c r="CM65">
        <v>547</v>
      </c>
      <c r="CN65">
        <v>5495</v>
      </c>
      <c r="CO65">
        <v>1305</v>
      </c>
      <c r="CP65">
        <v>1880</v>
      </c>
      <c r="CQ65">
        <v>535</v>
      </c>
      <c r="CR65">
        <v>677</v>
      </c>
      <c r="CS65">
        <v>115</v>
      </c>
      <c r="CT65">
        <v>259</v>
      </c>
      <c r="CU65">
        <v>71</v>
      </c>
      <c r="CV65">
        <v>69</v>
      </c>
      <c r="CW65">
        <v>584</v>
      </c>
    </row>
    <row r="66" spans="1:101" x14ac:dyDescent="0.2">
      <c r="A66" t="s">
        <v>99</v>
      </c>
      <c r="B66">
        <v>3779438</v>
      </c>
      <c r="C66">
        <v>385533</v>
      </c>
      <c r="D66">
        <v>482954</v>
      </c>
      <c r="E66">
        <v>562156</v>
      </c>
      <c r="F66">
        <v>572515</v>
      </c>
      <c r="G66">
        <v>242558</v>
      </c>
      <c r="H66">
        <v>551558</v>
      </c>
      <c r="I66">
        <v>271163</v>
      </c>
      <c r="J66">
        <v>333472</v>
      </c>
      <c r="K66">
        <v>377529</v>
      </c>
      <c r="L66">
        <v>3460504</v>
      </c>
      <c r="M66">
        <v>334354</v>
      </c>
      <c r="N66">
        <v>444886</v>
      </c>
      <c r="O66">
        <v>528333</v>
      </c>
      <c r="P66">
        <v>549011</v>
      </c>
      <c r="Q66">
        <v>234220</v>
      </c>
      <c r="R66">
        <v>512960</v>
      </c>
      <c r="S66">
        <v>249033</v>
      </c>
      <c r="T66">
        <v>295091</v>
      </c>
      <c r="U66">
        <v>312616</v>
      </c>
      <c r="V66">
        <v>3067222</v>
      </c>
      <c r="W66">
        <v>304644</v>
      </c>
      <c r="X66">
        <v>399183</v>
      </c>
      <c r="Y66">
        <v>478767</v>
      </c>
      <c r="Z66">
        <v>493295</v>
      </c>
      <c r="AA66">
        <v>212205</v>
      </c>
      <c r="AB66">
        <v>453106</v>
      </c>
      <c r="AC66">
        <v>220302</v>
      </c>
      <c r="AD66">
        <v>255094</v>
      </c>
      <c r="AE66">
        <v>250626</v>
      </c>
      <c r="AF66">
        <v>393282</v>
      </c>
      <c r="AG66">
        <v>29710</v>
      </c>
      <c r="AH66">
        <v>45703</v>
      </c>
      <c r="AI66">
        <v>49566</v>
      </c>
      <c r="AJ66">
        <v>55716</v>
      </c>
      <c r="AK66">
        <v>22015</v>
      </c>
      <c r="AL66">
        <v>59854</v>
      </c>
      <c r="AM66">
        <v>28731</v>
      </c>
      <c r="AN66">
        <v>39997</v>
      </c>
      <c r="AO66">
        <v>61990</v>
      </c>
      <c r="AP66">
        <v>174525</v>
      </c>
      <c r="AQ66">
        <v>2935</v>
      </c>
      <c r="AR66">
        <v>7134</v>
      </c>
      <c r="AS66">
        <v>13168</v>
      </c>
      <c r="AT66">
        <v>11712</v>
      </c>
      <c r="AU66">
        <v>5188</v>
      </c>
      <c r="AV66">
        <v>26722</v>
      </c>
      <c r="AW66">
        <v>17647</v>
      </c>
      <c r="AX66">
        <v>33288</v>
      </c>
      <c r="AY66">
        <v>56731</v>
      </c>
      <c r="AZ66">
        <v>89456</v>
      </c>
      <c r="BA66">
        <v>2604</v>
      </c>
      <c r="BB66">
        <v>6822</v>
      </c>
      <c r="BC66">
        <v>11332</v>
      </c>
      <c r="BD66">
        <v>7207</v>
      </c>
      <c r="BE66">
        <v>2467</v>
      </c>
      <c r="BF66">
        <v>14393</v>
      </c>
      <c r="BG66">
        <v>6787</v>
      </c>
      <c r="BH66">
        <v>11422</v>
      </c>
      <c r="BI66">
        <v>26422</v>
      </c>
      <c r="BJ66">
        <v>71201</v>
      </c>
      <c r="BK66">
        <v>187</v>
      </c>
      <c r="BL66">
        <v>312</v>
      </c>
      <c r="BM66">
        <v>1479</v>
      </c>
      <c r="BN66">
        <v>4435</v>
      </c>
      <c r="BO66">
        <v>2423</v>
      </c>
      <c r="BP66">
        <v>11810</v>
      </c>
      <c r="BQ66">
        <v>10639</v>
      </c>
      <c r="BR66">
        <v>19886</v>
      </c>
      <c r="BS66">
        <v>20030</v>
      </c>
      <c r="BT66">
        <v>13868</v>
      </c>
      <c r="BU66">
        <v>144</v>
      </c>
      <c r="BV66">
        <v>0</v>
      </c>
      <c r="BW66">
        <v>357</v>
      </c>
      <c r="BX66">
        <v>70</v>
      </c>
      <c r="BY66">
        <v>298</v>
      </c>
      <c r="BZ66">
        <v>519</v>
      </c>
      <c r="CA66">
        <v>221</v>
      </c>
      <c r="CB66">
        <v>1980</v>
      </c>
      <c r="CC66">
        <v>10279</v>
      </c>
      <c r="CD66">
        <v>87938</v>
      </c>
      <c r="CE66">
        <v>38448</v>
      </c>
      <c r="CF66">
        <v>21724</v>
      </c>
      <c r="CG66">
        <v>12795</v>
      </c>
      <c r="CH66">
        <v>5491</v>
      </c>
      <c r="CI66">
        <v>1367</v>
      </c>
      <c r="CJ66">
        <v>3924</v>
      </c>
      <c r="CK66">
        <v>1034</v>
      </c>
      <c r="CL66">
        <v>1401</v>
      </c>
      <c r="CM66">
        <v>1754</v>
      </c>
      <c r="CN66">
        <v>56471</v>
      </c>
      <c r="CO66">
        <v>9796</v>
      </c>
      <c r="CP66">
        <v>9210</v>
      </c>
      <c r="CQ66">
        <v>7860</v>
      </c>
      <c r="CR66">
        <v>6301</v>
      </c>
      <c r="CS66">
        <v>1783</v>
      </c>
      <c r="CT66">
        <v>7952</v>
      </c>
      <c r="CU66">
        <v>3449</v>
      </c>
      <c r="CV66">
        <v>3692</v>
      </c>
      <c r="CW66">
        <v>6428</v>
      </c>
    </row>
    <row r="67" spans="1:101" x14ac:dyDescent="0.2">
      <c r="A67" t="s">
        <v>124</v>
      </c>
      <c r="B67">
        <v>3005863</v>
      </c>
      <c r="C67">
        <v>375956</v>
      </c>
      <c r="D67">
        <v>413527</v>
      </c>
      <c r="E67">
        <v>478087</v>
      </c>
      <c r="F67">
        <v>438662</v>
      </c>
      <c r="G67">
        <v>193636</v>
      </c>
      <c r="H67">
        <v>419609</v>
      </c>
      <c r="I67">
        <v>213881</v>
      </c>
      <c r="J67">
        <v>229950</v>
      </c>
      <c r="K67">
        <v>242555</v>
      </c>
      <c r="L67">
        <v>2638251</v>
      </c>
      <c r="M67">
        <v>316797</v>
      </c>
      <c r="N67">
        <v>378296</v>
      </c>
      <c r="O67">
        <v>440041</v>
      </c>
      <c r="P67">
        <v>400352</v>
      </c>
      <c r="Q67">
        <v>176135</v>
      </c>
      <c r="R67">
        <v>368121</v>
      </c>
      <c r="S67">
        <v>185900</v>
      </c>
      <c r="T67">
        <v>194910</v>
      </c>
      <c r="U67">
        <v>177699</v>
      </c>
      <c r="V67">
        <v>2297264</v>
      </c>
      <c r="W67">
        <v>283030</v>
      </c>
      <c r="X67">
        <v>341547</v>
      </c>
      <c r="Y67">
        <v>394326</v>
      </c>
      <c r="Z67">
        <v>354644</v>
      </c>
      <c r="AA67">
        <v>156748</v>
      </c>
      <c r="AB67">
        <v>311077</v>
      </c>
      <c r="AC67">
        <v>156794</v>
      </c>
      <c r="AD67">
        <v>159987</v>
      </c>
      <c r="AE67">
        <v>139111</v>
      </c>
      <c r="AF67">
        <v>340987</v>
      </c>
      <c r="AG67">
        <v>33767</v>
      </c>
      <c r="AH67">
        <v>36749</v>
      </c>
      <c r="AI67">
        <v>45715</v>
      </c>
      <c r="AJ67">
        <v>45708</v>
      </c>
      <c r="AK67">
        <v>19387</v>
      </c>
      <c r="AL67">
        <v>57044</v>
      </c>
      <c r="AM67">
        <v>29106</v>
      </c>
      <c r="AN67">
        <v>34923</v>
      </c>
      <c r="AO67">
        <v>38588</v>
      </c>
      <c r="AP67">
        <v>185379</v>
      </c>
      <c r="AQ67">
        <v>2854</v>
      </c>
      <c r="AR67">
        <v>4688</v>
      </c>
      <c r="AS67">
        <v>9897</v>
      </c>
      <c r="AT67">
        <v>18375</v>
      </c>
      <c r="AU67">
        <v>9343</v>
      </c>
      <c r="AV67">
        <v>35159</v>
      </c>
      <c r="AW67">
        <v>21258</v>
      </c>
      <c r="AX67">
        <v>29440</v>
      </c>
      <c r="AY67">
        <v>54365</v>
      </c>
      <c r="AZ67">
        <v>168138</v>
      </c>
      <c r="BA67">
        <v>2817</v>
      </c>
      <c r="BB67">
        <v>4571</v>
      </c>
      <c r="BC67">
        <v>9584</v>
      </c>
      <c r="BD67">
        <v>17372</v>
      </c>
      <c r="BE67">
        <v>8911</v>
      </c>
      <c r="BF67">
        <v>33540</v>
      </c>
      <c r="BG67">
        <v>19755</v>
      </c>
      <c r="BH67">
        <v>28136</v>
      </c>
      <c r="BI67">
        <v>43452</v>
      </c>
      <c r="BJ67">
        <v>3764</v>
      </c>
      <c r="BK67">
        <v>37</v>
      </c>
      <c r="BL67">
        <v>117</v>
      </c>
      <c r="BM67">
        <v>189</v>
      </c>
      <c r="BN67">
        <v>517</v>
      </c>
      <c r="BO67">
        <v>304</v>
      </c>
      <c r="BP67">
        <v>722</v>
      </c>
      <c r="BQ67">
        <v>564</v>
      </c>
      <c r="BR67">
        <v>363</v>
      </c>
      <c r="BS67">
        <v>951</v>
      </c>
      <c r="BT67">
        <v>13477</v>
      </c>
      <c r="BU67">
        <v>0</v>
      </c>
      <c r="BV67">
        <v>0</v>
      </c>
      <c r="BW67">
        <v>124</v>
      </c>
      <c r="BX67">
        <v>486</v>
      </c>
      <c r="BY67">
        <v>128</v>
      </c>
      <c r="BZ67">
        <v>897</v>
      </c>
      <c r="CA67">
        <v>939</v>
      </c>
      <c r="CB67">
        <v>941</v>
      </c>
      <c r="CC67">
        <v>9962</v>
      </c>
      <c r="CD67">
        <v>113798</v>
      </c>
      <c r="CE67">
        <v>45141</v>
      </c>
      <c r="CF67">
        <v>22723</v>
      </c>
      <c r="CG67">
        <v>17996</v>
      </c>
      <c r="CH67">
        <v>11340</v>
      </c>
      <c r="CI67">
        <v>4321</v>
      </c>
      <c r="CJ67">
        <v>7285</v>
      </c>
      <c r="CK67">
        <v>2069</v>
      </c>
      <c r="CL67">
        <v>1259</v>
      </c>
      <c r="CM67">
        <v>1664</v>
      </c>
      <c r="CN67">
        <v>68435</v>
      </c>
      <c r="CO67">
        <v>11164</v>
      </c>
      <c r="CP67">
        <v>7820</v>
      </c>
      <c r="CQ67">
        <v>10153</v>
      </c>
      <c r="CR67">
        <v>8595</v>
      </c>
      <c r="CS67">
        <v>3837</v>
      </c>
      <c r="CT67">
        <v>9044</v>
      </c>
      <c r="CU67">
        <v>4654</v>
      </c>
      <c r="CV67">
        <v>4341</v>
      </c>
      <c r="CW67">
        <v>8827</v>
      </c>
    </row>
    <row r="68" spans="1:101" x14ac:dyDescent="0.2">
      <c r="A68" t="s">
        <v>44</v>
      </c>
      <c r="B68">
        <v>712516</v>
      </c>
      <c r="C68">
        <v>118711</v>
      </c>
      <c r="D68">
        <v>107672</v>
      </c>
      <c r="E68">
        <v>114745</v>
      </c>
      <c r="F68">
        <v>98449</v>
      </c>
      <c r="G68">
        <v>43334</v>
      </c>
      <c r="H68">
        <v>74326</v>
      </c>
      <c r="I68">
        <v>44623</v>
      </c>
      <c r="J68">
        <v>49937</v>
      </c>
      <c r="K68">
        <v>60719</v>
      </c>
      <c r="L68">
        <v>676761</v>
      </c>
      <c r="M68">
        <v>103564</v>
      </c>
      <c r="N68">
        <v>103225</v>
      </c>
      <c r="O68">
        <v>109906</v>
      </c>
      <c r="P68">
        <v>94991</v>
      </c>
      <c r="Q68">
        <v>42491</v>
      </c>
      <c r="R68">
        <v>72244</v>
      </c>
      <c r="S68">
        <v>43472</v>
      </c>
      <c r="T68">
        <v>48914</v>
      </c>
      <c r="U68">
        <v>57954</v>
      </c>
      <c r="V68">
        <v>599271</v>
      </c>
      <c r="W68">
        <v>95030</v>
      </c>
      <c r="X68">
        <v>93227</v>
      </c>
      <c r="Y68">
        <v>100742</v>
      </c>
      <c r="Z68">
        <v>85197</v>
      </c>
      <c r="AA68">
        <v>36105</v>
      </c>
      <c r="AB68">
        <v>63834</v>
      </c>
      <c r="AC68">
        <v>37708</v>
      </c>
      <c r="AD68">
        <v>42290</v>
      </c>
      <c r="AE68">
        <v>45138</v>
      </c>
      <c r="AF68">
        <v>77490</v>
      </c>
      <c r="AG68">
        <v>8534</v>
      </c>
      <c r="AH68">
        <v>9998</v>
      </c>
      <c r="AI68">
        <v>9164</v>
      </c>
      <c r="AJ68">
        <v>9794</v>
      </c>
      <c r="AK68">
        <v>6386</v>
      </c>
      <c r="AL68">
        <v>8410</v>
      </c>
      <c r="AM68">
        <v>5764</v>
      </c>
      <c r="AN68">
        <v>6624</v>
      </c>
      <c r="AO68">
        <v>12816</v>
      </c>
      <c r="AP68">
        <v>5356</v>
      </c>
      <c r="AQ68">
        <v>330</v>
      </c>
      <c r="AR68">
        <v>458</v>
      </c>
      <c r="AS68">
        <v>722</v>
      </c>
      <c r="AT68">
        <v>608</v>
      </c>
      <c r="AU68">
        <v>276</v>
      </c>
      <c r="AV68">
        <v>849</v>
      </c>
      <c r="AW68">
        <v>563</v>
      </c>
      <c r="AX68">
        <v>289</v>
      </c>
      <c r="AY68">
        <v>1261</v>
      </c>
      <c r="AZ68">
        <v>4011</v>
      </c>
      <c r="BA68">
        <v>227</v>
      </c>
      <c r="BB68">
        <v>372</v>
      </c>
      <c r="BC68">
        <v>577</v>
      </c>
      <c r="BD68">
        <v>608</v>
      </c>
      <c r="BE68">
        <v>276</v>
      </c>
      <c r="BF68">
        <v>802</v>
      </c>
      <c r="BG68">
        <v>546</v>
      </c>
      <c r="BH68">
        <v>289</v>
      </c>
      <c r="BI68">
        <v>314</v>
      </c>
      <c r="BJ68">
        <v>451</v>
      </c>
      <c r="BK68">
        <v>103</v>
      </c>
      <c r="BL68">
        <v>86</v>
      </c>
      <c r="BM68">
        <v>145</v>
      </c>
      <c r="BN68">
        <v>0</v>
      </c>
      <c r="BO68">
        <v>0</v>
      </c>
      <c r="BP68">
        <v>47</v>
      </c>
      <c r="BQ68">
        <v>0</v>
      </c>
      <c r="BR68">
        <v>0</v>
      </c>
      <c r="BS68">
        <v>70</v>
      </c>
      <c r="BT68">
        <v>894</v>
      </c>
      <c r="BU68">
        <v>0</v>
      </c>
      <c r="BV68">
        <v>0</v>
      </c>
      <c r="BW68">
        <v>0</v>
      </c>
      <c r="BX68">
        <v>0</v>
      </c>
      <c r="BY68">
        <v>0</v>
      </c>
      <c r="BZ68">
        <v>0</v>
      </c>
      <c r="CA68">
        <v>17</v>
      </c>
      <c r="CB68">
        <v>0</v>
      </c>
      <c r="CC68">
        <v>877</v>
      </c>
      <c r="CD68">
        <v>23331</v>
      </c>
      <c r="CE68">
        <v>13360</v>
      </c>
      <c r="CF68">
        <v>2928</v>
      </c>
      <c r="CG68">
        <v>2732</v>
      </c>
      <c r="CH68">
        <v>1963</v>
      </c>
      <c r="CI68">
        <v>345</v>
      </c>
      <c r="CJ68">
        <v>1021</v>
      </c>
      <c r="CK68">
        <v>476</v>
      </c>
      <c r="CL68">
        <v>41</v>
      </c>
      <c r="CM68">
        <v>465</v>
      </c>
      <c r="CN68">
        <v>7068</v>
      </c>
      <c r="CO68">
        <v>1457</v>
      </c>
      <c r="CP68">
        <v>1061</v>
      </c>
      <c r="CQ68">
        <v>1385</v>
      </c>
      <c r="CR68">
        <v>887</v>
      </c>
      <c r="CS68">
        <v>222</v>
      </c>
      <c r="CT68">
        <v>212</v>
      </c>
      <c r="CU68">
        <v>112</v>
      </c>
      <c r="CV68">
        <v>693</v>
      </c>
      <c r="CW68">
        <v>1039</v>
      </c>
    </row>
    <row r="69" spans="1:101" x14ac:dyDescent="0.2">
      <c r="A69" t="s">
        <v>73</v>
      </c>
      <c r="B69">
        <v>2690547</v>
      </c>
      <c r="C69">
        <v>495267</v>
      </c>
      <c r="D69">
        <v>463269</v>
      </c>
      <c r="E69">
        <v>451519</v>
      </c>
      <c r="F69">
        <v>395438</v>
      </c>
      <c r="G69">
        <v>177880</v>
      </c>
      <c r="H69">
        <v>281428</v>
      </c>
      <c r="I69">
        <v>151286</v>
      </c>
      <c r="J69">
        <v>142257</v>
      </c>
      <c r="K69">
        <v>132203</v>
      </c>
      <c r="L69">
        <v>2495977</v>
      </c>
      <c r="M69">
        <v>429898</v>
      </c>
      <c r="N69">
        <v>430342</v>
      </c>
      <c r="O69">
        <v>428348</v>
      </c>
      <c r="P69">
        <v>377296</v>
      </c>
      <c r="Q69">
        <v>172044</v>
      </c>
      <c r="R69">
        <v>265465</v>
      </c>
      <c r="S69">
        <v>143213</v>
      </c>
      <c r="T69">
        <v>133324</v>
      </c>
      <c r="U69">
        <v>116047</v>
      </c>
      <c r="V69">
        <v>2245736</v>
      </c>
      <c r="W69">
        <v>394557</v>
      </c>
      <c r="X69">
        <v>394133</v>
      </c>
      <c r="Y69">
        <v>387705</v>
      </c>
      <c r="Z69">
        <v>343248</v>
      </c>
      <c r="AA69">
        <v>152549</v>
      </c>
      <c r="AB69">
        <v>234839</v>
      </c>
      <c r="AC69">
        <v>124186</v>
      </c>
      <c r="AD69">
        <v>116924</v>
      </c>
      <c r="AE69">
        <v>97595</v>
      </c>
      <c r="AF69">
        <v>250241</v>
      </c>
      <c r="AG69">
        <v>35341</v>
      </c>
      <c r="AH69">
        <v>36209</v>
      </c>
      <c r="AI69">
        <v>40643</v>
      </c>
      <c r="AJ69">
        <v>34048</v>
      </c>
      <c r="AK69">
        <v>19495</v>
      </c>
      <c r="AL69">
        <v>30626</v>
      </c>
      <c r="AM69">
        <v>19027</v>
      </c>
      <c r="AN69">
        <v>16400</v>
      </c>
      <c r="AO69">
        <v>18452</v>
      </c>
      <c r="AP69">
        <v>50384</v>
      </c>
      <c r="AQ69">
        <v>1734</v>
      </c>
      <c r="AR69">
        <v>2995</v>
      </c>
      <c r="AS69">
        <v>4862</v>
      </c>
      <c r="AT69">
        <v>6775</v>
      </c>
      <c r="AU69">
        <v>1944</v>
      </c>
      <c r="AV69">
        <v>8600</v>
      </c>
      <c r="AW69">
        <v>4505</v>
      </c>
      <c r="AX69">
        <v>6314</v>
      </c>
      <c r="AY69">
        <v>12655</v>
      </c>
      <c r="AZ69">
        <v>49038</v>
      </c>
      <c r="BA69">
        <v>1734</v>
      </c>
      <c r="BB69">
        <v>2967</v>
      </c>
      <c r="BC69">
        <v>4862</v>
      </c>
      <c r="BD69">
        <v>6775</v>
      </c>
      <c r="BE69">
        <v>1944</v>
      </c>
      <c r="BF69">
        <v>8517</v>
      </c>
      <c r="BG69">
        <v>4493</v>
      </c>
      <c r="BH69">
        <v>6267</v>
      </c>
      <c r="BI69">
        <v>11479</v>
      </c>
      <c r="BJ69">
        <v>171</v>
      </c>
      <c r="BK69">
        <v>0</v>
      </c>
      <c r="BL69">
        <v>20</v>
      </c>
      <c r="BM69">
        <v>0</v>
      </c>
      <c r="BN69">
        <v>0</v>
      </c>
      <c r="BO69">
        <v>0</v>
      </c>
      <c r="BP69">
        <v>20</v>
      </c>
      <c r="BQ69">
        <v>0</v>
      </c>
      <c r="BR69">
        <v>35</v>
      </c>
      <c r="BS69">
        <v>96</v>
      </c>
      <c r="BT69">
        <v>1175</v>
      </c>
      <c r="BU69">
        <v>0</v>
      </c>
      <c r="BV69">
        <v>8</v>
      </c>
      <c r="BW69">
        <v>0</v>
      </c>
      <c r="BX69">
        <v>0</v>
      </c>
      <c r="BY69">
        <v>0</v>
      </c>
      <c r="BZ69">
        <v>63</v>
      </c>
      <c r="CA69">
        <v>12</v>
      </c>
      <c r="CB69">
        <v>12</v>
      </c>
      <c r="CC69">
        <v>1080</v>
      </c>
      <c r="CD69">
        <v>91652</v>
      </c>
      <c r="CE69">
        <v>52092</v>
      </c>
      <c r="CF69">
        <v>19049</v>
      </c>
      <c r="CG69">
        <v>8730</v>
      </c>
      <c r="CH69">
        <v>5468</v>
      </c>
      <c r="CI69">
        <v>880</v>
      </c>
      <c r="CJ69">
        <v>3374</v>
      </c>
      <c r="CK69">
        <v>872</v>
      </c>
      <c r="CL69">
        <v>442</v>
      </c>
      <c r="CM69">
        <v>745</v>
      </c>
      <c r="CN69">
        <v>52534</v>
      </c>
      <c r="CO69">
        <v>11543</v>
      </c>
      <c r="CP69">
        <v>10883</v>
      </c>
      <c r="CQ69">
        <v>9579</v>
      </c>
      <c r="CR69">
        <v>5899</v>
      </c>
      <c r="CS69">
        <v>3012</v>
      </c>
      <c r="CT69">
        <v>3989</v>
      </c>
      <c r="CU69">
        <v>2696</v>
      </c>
      <c r="CV69">
        <v>2177</v>
      </c>
      <c r="CW69">
        <v>2756</v>
      </c>
    </row>
    <row r="70" spans="1:101" x14ac:dyDescent="0.2">
      <c r="A70" t="s">
        <v>109</v>
      </c>
      <c r="B70">
        <v>270152</v>
      </c>
      <c r="C70">
        <v>89288</v>
      </c>
      <c r="D70">
        <v>59451</v>
      </c>
      <c r="E70">
        <v>43763</v>
      </c>
      <c r="F70">
        <v>24609</v>
      </c>
      <c r="G70">
        <v>6077</v>
      </c>
      <c r="H70">
        <v>16157</v>
      </c>
      <c r="I70">
        <v>5569</v>
      </c>
      <c r="J70">
        <v>10168</v>
      </c>
      <c r="K70">
        <v>15070</v>
      </c>
      <c r="L70">
        <v>249638</v>
      </c>
      <c r="M70">
        <v>79511</v>
      </c>
      <c r="N70">
        <v>54647</v>
      </c>
      <c r="O70">
        <v>41784</v>
      </c>
      <c r="P70">
        <v>23634</v>
      </c>
      <c r="Q70">
        <v>5573</v>
      </c>
      <c r="R70">
        <v>15273</v>
      </c>
      <c r="S70">
        <v>5284</v>
      </c>
      <c r="T70">
        <v>9609</v>
      </c>
      <c r="U70">
        <v>14323</v>
      </c>
      <c r="V70">
        <v>216595</v>
      </c>
      <c r="W70">
        <v>73032</v>
      </c>
      <c r="X70">
        <v>48965</v>
      </c>
      <c r="Y70">
        <v>35959</v>
      </c>
      <c r="Z70">
        <v>20676</v>
      </c>
      <c r="AA70">
        <v>4967</v>
      </c>
      <c r="AB70">
        <v>12746</v>
      </c>
      <c r="AC70">
        <v>4426</v>
      </c>
      <c r="AD70">
        <v>6649</v>
      </c>
      <c r="AE70">
        <v>9175</v>
      </c>
      <c r="AF70">
        <v>33043</v>
      </c>
      <c r="AG70">
        <v>6479</v>
      </c>
      <c r="AH70">
        <v>5682</v>
      </c>
      <c r="AI70">
        <v>5825</v>
      </c>
      <c r="AJ70">
        <v>2958</v>
      </c>
      <c r="AK70">
        <v>606</v>
      </c>
      <c r="AL70">
        <v>2527</v>
      </c>
      <c r="AM70">
        <v>858</v>
      </c>
      <c r="AN70">
        <v>2960</v>
      </c>
      <c r="AO70">
        <v>5148</v>
      </c>
      <c r="AP70">
        <v>4379</v>
      </c>
      <c r="AQ70">
        <v>126</v>
      </c>
      <c r="AR70">
        <v>1009</v>
      </c>
      <c r="AS70">
        <v>820</v>
      </c>
      <c r="AT70">
        <v>479</v>
      </c>
      <c r="AU70">
        <v>196</v>
      </c>
      <c r="AV70">
        <v>535</v>
      </c>
      <c r="AW70">
        <v>244</v>
      </c>
      <c r="AX70">
        <v>462</v>
      </c>
      <c r="AY70">
        <v>508</v>
      </c>
      <c r="AZ70">
        <v>4342</v>
      </c>
      <c r="BA70">
        <v>126</v>
      </c>
      <c r="BB70">
        <v>972</v>
      </c>
      <c r="BC70">
        <v>820</v>
      </c>
      <c r="BD70">
        <v>479</v>
      </c>
      <c r="BE70">
        <v>196</v>
      </c>
      <c r="BF70">
        <v>535</v>
      </c>
      <c r="BG70">
        <v>244</v>
      </c>
      <c r="BH70">
        <v>462</v>
      </c>
      <c r="BI70">
        <v>508</v>
      </c>
      <c r="BJ70">
        <v>0</v>
      </c>
      <c r="BK70">
        <v>0</v>
      </c>
      <c r="BL70">
        <v>0</v>
      </c>
      <c r="BM70">
        <v>0</v>
      </c>
      <c r="BN70">
        <v>0</v>
      </c>
      <c r="BO70">
        <v>0</v>
      </c>
      <c r="BP70">
        <v>0</v>
      </c>
      <c r="BQ70">
        <v>0</v>
      </c>
      <c r="BR70">
        <v>0</v>
      </c>
      <c r="BS70">
        <v>0</v>
      </c>
      <c r="BT70">
        <v>37</v>
      </c>
      <c r="BU70">
        <v>0</v>
      </c>
      <c r="BV70">
        <v>37</v>
      </c>
      <c r="BW70">
        <v>0</v>
      </c>
      <c r="BX70">
        <v>0</v>
      </c>
      <c r="BY70">
        <v>0</v>
      </c>
      <c r="BZ70">
        <v>0</v>
      </c>
      <c r="CA70">
        <v>0</v>
      </c>
      <c r="CB70">
        <v>0</v>
      </c>
      <c r="CC70">
        <v>0</v>
      </c>
      <c r="CD70">
        <v>9280</v>
      </c>
      <c r="CE70">
        <v>6654</v>
      </c>
      <c r="CF70">
        <v>1215</v>
      </c>
      <c r="CG70">
        <v>702</v>
      </c>
      <c r="CH70">
        <v>306</v>
      </c>
      <c r="CI70">
        <v>72</v>
      </c>
      <c r="CJ70">
        <v>202</v>
      </c>
      <c r="CK70">
        <v>41</v>
      </c>
      <c r="CL70">
        <v>88</v>
      </c>
      <c r="CM70">
        <v>0</v>
      </c>
      <c r="CN70">
        <v>6855</v>
      </c>
      <c r="CO70">
        <v>2997</v>
      </c>
      <c r="CP70">
        <v>2580</v>
      </c>
      <c r="CQ70">
        <v>457</v>
      </c>
      <c r="CR70">
        <v>190</v>
      </c>
      <c r="CS70">
        <v>236</v>
      </c>
      <c r="CT70">
        <v>147</v>
      </c>
      <c r="CU70">
        <v>0</v>
      </c>
      <c r="CV70">
        <v>9</v>
      </c>
      <c r="CW70">
        <v>239</v>
      </c>
    </row>
    <row r="71" spans="1:101" x14ac:dyDescent="0.2">
      <c r="A71" t="s">
        <v>133</v>
      </c>
      <c r="B71">
        <v>1032768</v>
      </c>
      <c r="C71">
        <v>89918</v>
      </c>
      <c r="D71">
        <v>117445</v>
      </c>
      <c r="E71">
        <v>151351</v>
      </c>
      <c r="F71">
        <v>146895</v>
      </c>
      <c r="G71">
        <v>46486</v>
      </c>
      <c r="H71">
        <v>171820</v>
      </c>
      <c r="I71">
        <v>70403</v>
      </c>
      <c r="J71">
        <v>91780</v>
      </c>
      <c r="K71">
        <v>146670</v>
      </c>
      <c r="L71">
        <v>952333</v>
      </c>
      <c r="M71">
        <v>69761</v>
      </c>
      <c r="N71">
        <v>107258</v>
      </c>
      <c r="O71">
        <v>140952</v>
      </c>
      <c r="P71">
        <v>139926</v>
      </c>
      <c r="Q71">
        <v>45298</v>
      </c>
      <c r="R71">
        <v>160383</v>
      </c>
      <c r="S71">
        <v>66703</v>
      </c>
      <c r="T71">
        <v>87634</v>
      </c>
      <c r="U71">
        <v>134418</v>
      </c>
      <c r="V71">
        <v>849901</v>
      </c>
      <c r="W71">
        <v>64250</v>
      </c>
      <c r="X71">
        <v>96823</v>
      </c>
      <c r="Y71">
        <v>126127</v>
      </c>
      <c r="Z71">
        <v>125279</v>
      </c>
      <c r="AA71">
        <v>41192</v>
      </c>
      <c r="AB71">
        <v>143493</v>
      </c>
      <c r="AC71">
        <v>59710</v>
      </c>
      <c r="AD71">
        <v>76262</v>
      </c>
      <c r="AE71">
        <v>116765</v>
      </c>
      <c r="AF71">
        <v>102432</v>
      </c>
      <c r="AG71">
        <v>5511</v>
      </c>
      <c r="AH71">
        <v>10435</v>
      </c>
      <c r="AI71">
        <v>14825</v>
      </c>
      <c r="AJ71">
        <v>14647</v>
      </c>
      <c r="AK71">
        <v>4106</v>
      </c>
      <c r="AL71">
        <v>16890</v>
      </c>
      <c r="AM71">
        <v>6993</v>
      </c>
      <c r="AN71">
        <v>11372</v>
      </c>
      <c r="AO71">
        <v>17653</v>
      </c>
      <c r="AP71">
        <v>27214</v>
      </c>
      <c r="AQ71">
        <v>629</v>
      </c>
      <c r="AR71">
        <v>1449</v>
      </c>
      <c r="AS71">
        <v>1901</v>
      </c>
      <c r="AT71">
        <v>2817</v>
      </c>
      <c r="AU71">
        <v>550</v>
      </c>
      <c r="AV71">
        <v>5644</v>
      </c>
      <c r="AW71">
        <v>1962</v>
      </c>
      <c r="AX71">
        <v>3068</v>
      </c>
      <c r="AY71">
        <v>9194</v>
      </c>
      <c r="AZ71">
        <v>11211</v>
      </c>
      <c r="BA71">
        <v>409</v>
      </c>
      <c r="BB71">
        <v>695</v>
      </c>
      <c r="BC71">
        <v>1025</v>
      </c>
      <c r="BD71">
        <v>1311</v>
      </c>
      <c r="BE71">
        <v>196</v>
      </c>
      <c r="BF71">
        <v>2353</v>
      </c>
      <c r="BG71">
        <v>353</v>
      </c>
      <c r="BH71">
        <v>940</v>
      </c>
      <c r="BI71">
        <v>3929</v>
      </c>
      <c r="BJ71">
        <v>15819</v>
      </c>
      <c r="BK71">
        <v>220</v>
      </c>
      <c r="BL71">
        <v>754</v>
      </c>
      <c r="BM71">
        <v>876</v>
      </c>
      <c r="BN71">
        <v>1506</v>
      </c>
      <c r="BO71">
        <v>354</v>
      </c>
      <c r="BP71">
        <v>3203</v>
      </c>
      <c r="BQ71">
        <v>1609</v>
      </c>
      <c r="BR71">
        <v>2032</v>
      </c>
      <c r="BS71">
        <v>5265</v>
      </c>
      <c r="BT71">
        <v>184</v>
      </c>
      <c r="BU71">
        <v>0</v>
      </c>
      <c r="BV71">
        <v>0</v>
      </c>
      <c r="BW71">
        <v>0</v>
      </c>
      <c r="BX71">
        <v>0</v>
      </c>
      <c r="BY71">
        <v>0</v>
      </c>
      <c r="BZ71">
        <v>88</v>
      </c>
      <c r="CA71">
        <v>0</v>
      </c>
      <c r="CB71">
        <v>96</v>
      </c>
      <c r="CC71">
        <v>0</v>
      </c>
      <c r="CD71">
        <v>32842</v>
      </c>
      <c r="CE71">
        <v>15787</v>
      </c>
      <c r="CF71">
        <v>6179</v>
      </c>
      <c r="CG71">
        <v>4871</v>
      </c>
      <c r="CH71">
        <v>2095</v>
      </c>
      <c r="CI71">
        <v>351</v>
      </c>
      <c r="CJ71">
        <v>2436</v>
      </c>
      <c r="CK71">
        <v>431</v>
      </c>
      <c r="CL71">
        <v>184</v>
      </c>
      <c r="CM71">
        <v>508</v>
      </c>
      <c r="CN71">
        <v>20379</v>
      </c>
      <c r="CO71">
        <v>3741</v>
      </c>
      <c r="CP71">
        <v>2559</v>
      </c>
      <c r="CQ71">
        <v>3627</v>
      </c>
      <c r="CR71">
        <v>2057</v>
      </c>
      <c r="CS71">
        <v>287</v>
      </c>
      <c r="CT71">
        <v>3357</v>
      </c>
      <c r="CU71">
        <v>1307</v>
      </c>
      <c r="CV71">
        <v>894</v>
      </c>
      <c r="CW71">
        <v>2550</v>
      </c>
    </row>
    <row r="72" spans="1:101" x14ac:dyDescent="0.2">
      <c r="C72">
        <f t="shared" ref="C72:AH72" si="10">SUM(C20:C70)</f>
        <v>17885933</v>
      </c>
      <c r="D72">
        <f t="shared" si="10"/>
        <v>19213506</v>
      </c>
      <c r="E72">
        <f t="shared" si="10"/>
        <v>20852838</v>
      </c>
      <c r="F72">
        <f t="shared" si="10"/>
        <v>19972915</v>
      </c>
      <c r="G72">
        <f t="shared" si="10"/>
        <v>8219324</v>
      </c>
      <c r="H72">
        <f t="shared" si="10"/>
        <v>18495670</v>
      </c>
      <c r="I72">
        <f t="shared" si="10"/>
        <v>8719275</v>
      </c>
      <c r="J72">
        <f t="shared" si="10"/>
        <v>10244186</v>
      </c>
      <c r="K72">
        <f t="shared" si="10"/>
        <v>11115370</v>
      </c>
      <c r="L72">
        <f t="shared" si="10"/>
        <v>121136077</v>
      </c>
      <c r="M72">
        <f t="shared" si="10"/>
        <v>15445219</v>
      </c>
      <c r="N72">
        <f t="shared" si="10"/>
        <v>17795866</v>
      </c>
      <c r="O72">
        <f t="shared" si="10"/>
        <v>19576223</v>
      </c>
      <c r="P72">
        <f t="shared" si="10"/>
        <v>18763512</v>
      </c>
      <c r="Q72">
        <f t="shared" si="10"/>
        <v>7773041</v>
      </c>
      <c r="R72">
        <f t="shared" si="10"/>
        <v>16808125</v>
      </c>
      <c r="S72">
        <f t="shared" si="10"/>
        <v>7866413</v>
      </c>
      <c r="T72">
        <f t="shared" si="10"/>
        <v>8873266</v>
      </c>
      <c r="U72">
        <f t="shared" si="10"/>
        <v>8234412</v>
      </c>
      <c r="V72">
        <f t="shared" si="10"/>
        <v>107460210</v>
      </c>
      <c r="W72">
        <f t="shared" si="10"/>
        <v>13959108</v>
      </c>
      <c r="X72">
        <f t="shared" si="10"/>
        <v>15984886</v>
      </c>
      <c r="Y72">
        <f t="shared" si="10"/>
        <v>17570541</v>
      </c>
      <c r="Z72">
        <f t="shared" si="10"/>
        <v>16823780</v>
      </c>
      <c r="AA72">
        <f t="shared" si="10"/>
        <v>6971402</v>
      </c>
      <c r="AB72">
        <f t="shared" si="10"/>
        <v>14770927</v>
      </c>
      <c r="AC72">
        <f t="shared" si="10"/>
        <v>6911323</v>
      </c>
      <c r="AD72">
        <f t="shared" si="10"/>
        <v>7664894</v>
      </c>
      <c r="AE72">
        <f t="shared" si="10"/>
        <v>6803349</v>
      </c>
      <c r="AF72">
        <f t="shared" si="10"/>
        <v>13675867</v>
      </c>
      <c r="AG72">
        <f t="shared" si="10"/>
        <v>1486111</v>
      </c>
      <c r="AH72">
        <f t="shared" si="10"/>
        <v>1810980</v>
      </c>
      <c r="AI72">
        <f t="shared" ref="AI72:CT72" si="11">SUM(AI20:AI70)</f>
        <v>2005682</v>
      </c>
      <c r="AJ72">
        <f t="shared" si="11"/>
        <v>1939732</v>
      </c>
      <c r="AK72">
        <f t="shared" si="11"/>
        <v>801639</v>
      </c>
      <c r="AL72">
        <f t="shared" si="11"/>
        <v>2037198</v>
      </c>
      <c r="AM72">
        <f t="shared" si="11"/>
        <v>955090</v>
      </c>
      <c r="AN72">
        <f t="shared" si="11"/>
        <v>1208372</v>
      </c>
      <c r="AO72">
        <f t="shared" si="11"/>
        <v>1431063</v>
      </c>
      <c r="AP72">
        <f t="shared" si="11"/>
        <v>7053456</v>
      </c>
      <c r="AQ72">
        <f t="shared" si="11"/>
        <v>94397</v>
      </c>
      <c r="AR72">
        <f t="shared" si="11"/>
        <v>193072</v>
      </c>
      <c r="AS72">
        <f t="shared" si="11"/>
        <v>327605</v>
      </c>
      <c r="AT72">
        <f t="shared" si="11"/>
        <v>557203</v>
      </c>
      <c r="AU72">
        <f t="shared" si="11"/>
        <v>253342</v>
      </c>
      <c r="AV72">
        <f t="shared" si="11"/>
        <v>1193429</v>
      </c>
      <c r="AW72">
        <f t="shared" si="11"/>
        <v>691031</v>
      </c>
      <c r="AX72">
        <f t="shared" si="11"/>
        <v>1192849</v>
      </c>
      <c r="AY72">
        <f t="shared" si="11"/>
        <v>2550528</v>
      </c>
      <c r="AZ72">
        <f t="shared" si="11"/>
        <v>3692559</v>
      </c>
      <c r="BA72">
        <f t="shared" si="11"/>
        <v>80125</v>
      </c>
      <c r="BB72">
        <f t="shared" si="11"/>
        <v>165026</v>
      </c>
      <c r="BC72">
        <f t="shared" si="11"/>
        <v>250629</v>
      </c>
      <c r="BD72">
        <f t="shared" si="11"/>
        <v>361157</v>
      </c>
      <c r="BE72">
        <f t="shared" si="11"/>
        <v>139390</v>
      </c>
      <c r="BF72">
        <f t="shared" si="11"/>
        <v>671538</v>
      </c>
      <c r="BG72">
        <f t="shared" si="11"/>
        <v>296770</v>
      </c>
      <c r="BH72">
        <f t="shared" si="11"/>
        <v>528565</v>
      </c>
      <c r="BI72">
        <f t="shared" si="11"/>
        <v>1199359</v>
      </c>
      <c r="BJ72">
        <f t="shared" si="11"/>
        <v>2565467</v>
      </c>
      <c r="BK72">
        <f t="shared" si="11"/>
        <v>8911</v>
      </c>
      <c r="BL72">
        <f t="shared" si="11"/>
        <v>24709</v>
      </c>
      <c r="BM72">
        <f t="shared" si="11"/>
        <v>69129</v>
      </c>
      <c r="BN72">
        <f t="shared" si="11"/>
        <v>181608</v>
      </c>
      <c r="BO72">
        <f t="shared" si="11"/>
        <v>104223</v>
      </c>
      <c r="BP72">
        <f t="shared" si="11"/>
        <v>475794</v>
      </c>
      <c r="BQ72">
        <f t="shared" si="11"/>
        <v>343671</v>
      </c>
      <c r="BR72">
        <f t="shared" si="11"/>
        <v>546262</v>
      </c>
      <c r="BS72">
        <f t="shared" si="11"/>
        <v>811160</v>
      </c>
      <c r="BT72">
        <f t="shared" si="11"/>
        <v>795430</v>
      </c>
      <c r="BU72">
        <f t="shared" si="11"/>
        <v>5361</v>
      </c>
      <c r="BV72">
        <f t="shared" si="11"/>
        <v>3337</v>
      </c>
      <c r="BW72">
        <f t="shared" si="11"/>
        <v>7847</v>
      </c>
      <c r="BX72">
        <f t="shared" si="11"/>
        <v>14438</v>
      </c>
      <c r="BY72">
        <f t="shared" si="11"/>
        <v>9729</v>
      </c>
      <c r="BZ72">
        <f t="shared" si="11"/>
        <v>46097</v>
      </c>
      <c r="CA72">
        <f t="shared" si="11"/>
        <v>50590</v>
      </c>
      <c r="CB72">
        <f t="shared" si="11"/>
        <v>118022</v>
      </c>
      <c r="CC72">
        <f t="shared" si="11"/>
        <v>540009</v>
      </c>
      <c r="CD72">
        <f t="shared" si="11"/>
        <v>3969058</v>
      </c>
      <c r="CE72">
        <f t="shared" si="11"/>
        <v>1882008</v>
      </c>
      <c r="CF72">
        <f t="shared" si="11"/>
        <v>793939</v>
      </c>
      <c r="CG72">
        <f t="shared" si="11"/>
        <v>534851</v>
      </c>
      <c r="CH72">
        <f t="shared" si="11"/>
        <v>310694</v>
      </c>
      <c r="CI72">
        <f t="shared" si="11"/>
        <v>85249</v>
      </c>
      <c r="CJ72">
        <f t="shared" si="11"/>
        <v>199428</v>
      </c>
      <c r="CK72">
        <f t="shared" si="11"/>
        <v>53298</v>
      </c>
      <c r="CL72">
        <f t="shared" si="11"/>
        <v>49641</v>
      </c>
      <c r="CM72">
        <f t="shared" si="11"/>
        <v>59950</v>
      </c>
      <c r="CN72">
        <f t="shared" si="11"/>
        <v>2560426</v>
      </c>
      <c r="CO72">
        <f t="shared" si="11"/>
        <v>464309</v>
      </c>
      <c r="CP72">
        <f t="shared" si="11"/>
        <v>430629</v>
      </c>
      <c r="CQ72">
        <f t="shared" si="11"/>
        <v>414159</v>
      </c>
      <c r="CR72">
        <f t="shared" si="11"/>
        <v>341506</v>
      </c>
      <c r="CS72">
        <f t="shared" si="11"/>
        <v>107692</v>
      </c>
      <c r="CT72">
        <f t="shared" si="11"/>
        <v>294688</v>
      </c>
      <c r="CU72">
        <f t="shared" ref="CU72:CW72" si="12">SUM(CU20:CU70)</f>
        <v>108533</v>
      </c>
      <c r="CV72">
        <f t="shared" si="12"/>
        <v>128430</v>
      </c>
      <c r="CW72">
        <f t="shared" si="12"/>
        <v>270480</v>
      </c>
    </row>
    <row r="80" spans="1:101" ht="32.25" customHeight="1" x14ac:dyDescent="0.2"/>
    <row r="81" spans="31:31" x14ac:dyDescent="0.2">
      <c r="AE81" s="2"/>
    </row>
    <row r="83" spans="31:31" x14ac:dyDescent="0.2">
      <c r="AE83" s="2"/>
    </row>
    <row r="84" spans="31:31" x14ac:dyDescent="0.2">
      <c r="AE84" s="6"/>
    </row>
    <row r="85" spans="31:31" x14ac:dyDescent="0.2">
      <c r="AE85" s="2"/>
    </row>
    <row r="87" spans="31:31" x14ac:dyDescent="0.2">
      <c r="AE87" s="2"/>
    </row>
    <row r="89" spans="31:31" x14ac:dyDescent="0.2">
      <c r="AE89" s="2"/>
    </row>
  </sheetData>
  <mergeCells count="4">
    <mergeCell ref="K14:L14"/>
    <mergeCell ref="K6:L6"/>
    <mergeCell ref="K8:L8"/>
    <mergeCell ref="K12:L1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F41"/>
  <sheetViews>
    <sheetView workbookViewId="0">
      <selection activeCell="I24" sqref="I24"/>
    </sheetView>
  </sheetViews>
  <sheetFormatPr defaultRowHeight="12.75" x14ac:dyDescent="0.2"/>
  <cols>
    <col min="1" max="1" width="24.28515625" style="16" bestFit="1" customWidth="1"/>
    <col min="2" max="4" width="10.7109375" style="16" customWidth="1"/>
    <col min="5" max="5" width="10.7109375" style="45" customWidth="1"/>
    <col min="6" max="6" width="9.140625" style="16"/>
    <col min="7" max="7" width="11.140625" style="16" customWidth="1"/>
    <col min="8" max="8" width="10.85546875" style="16" customWidth="1"/>
    <col min="9" max="9" width="10.85546875" style="16" bestFit="1" customWidth="1"/>
    <col min="10" max="10" width="10" style="16" customWidth="1"/>
    <col min="11" max="11" width="12.7109375" style="16" customWidth="1"/>
    <col min="12" max="12" width="10.5703125" style="16" customWidth="1"/>
    <col min="13" max="13" width="14.85546875" style="16" customWidth="1"/>
    <col min="14" max="16384" width="9.140625" style="16"/>
  </cols>
  <sheetData>
    <row r="2" spans="1:6" ht="14.25" x14ac:dyDescent="0.2">
      <c r="A2" s="229" t="s">
        <v>561</v>
      </c>
      <c r="B2" s="229"/>
      <c r="C2" s="229"/>
      <c r="D2" s="229"/>
      <c r="E2" s="229"/>
      <c r="F2" s="229"/>
    </row>
    <row r="19" spans="1:5" x14ac:dyDescent="0.2">
      <c r="A19" s="16" t="s">
        <v>571</v>
      </c>
    </row>
    <row r="20" spans="1:5" ht="13.5" thickBot="1" x14ac:dyDescent="0.25"/>
    <row r="21" spans="1:5" x14ac:dyDescent="0.2">
      <c r="A21" s="99" t="s">
        <v>4</v>
      </c>
      <c r="B21" s="100" t="s">
        <v>1</v>
      </c>
      <c r="C21" s="100" t="s">
        <v>2</v>
      </c>
      <c r="D21" s="100" t="s">
        <v>3</v>
      </c>
      <c r="E21" s="101" t="s">
        <v>141</v>
      </c>
    </row>
    <row r="22" spans="1:5" x14ac:dyDescent="0.2">
      <c r="A22" s="64" t="s">
        <v>5</v>
      </c>
      <c r="B22" s="102">
        <v>96617296</v>
      </c>
      <c r="C22" s="102">
        <v>115070274</v>
      </c>
      <c r="D22" s="102">
        <v>128279228</v>
      </c>
      <c r="E22" s="103">
        <v>136941010</v>
      </c>
    </row>
    <row r="23" spans="1:5" x14ac:dyDescent="0.2">
      <c r="A23" s="64" t="s">
        <v>552</v>
      </c>
      <c r="B23" s="102">
        <v>81258496</v>
      </c>
      <c r="C23" s="102">
        <v>99592932</v>
      </c>
      <c r="D23" s="102">
        <v>112736101</v>
      </c>
      <c r="E23" s="103">
        <v>118123873</v>
      </c>
    </row>
    <row r="24" spans="1:5" x14ac:dyDescent="0.2">
      <c r="A24" s="104" t="s">
        <v>553</v>
      </c>
      <c r="B24" s="102">
        <v>62193449</v>
      </c>
      <c r="C24" s="102">
        <v>84215298</v>
      </c>
      <c r="D24" s="102">
        <v>97102050</v>
      </c>
      <c r="E24" s="103">
        <v>104857517</v>
      </c>
    </row>
    <row r="25" spans="1:5" x14ac:dyDescent="0.2">
      <c r="A25" s="104" t="s">
        <v>8</v>
      </c>
      <c r="B25" s="102">
        <v>19065047</v>
      </c>
      <c r="C25" s="102">
        <v>15377634</v>
      </c>
      <c r="D25" s="102">
        <v>15634051</v>
      </c>
      <c r="E25" s="103">
        <v>13266356</v>
      </c>
    </row>
    <row r="26" spans="1:5" x14ac:dyDescent="0.2">
      <c r="A26" s="105" t="s">
        <v>554</v>
      </c>
      <c r="B26" s="102">
        <v>13303701</v>
      </c>
      <c r="C26" s="102">
        <v>12078175</v>
      </c>
      <c r="D26" s="102">
        <v>12097346</v>
      </c>
      <c r="E26" s="103">
        <v>10293699</v>
      </c>
    </row>
    <row r="27" spans="1:5" x14ac:dyDescent="0.2">
      <c r="A27" s="105" t="s">
        <v>555</v>
      </c>
      <c r="B27" s="102">
        <v>3360781</v>
      </c>
      <c r="C27" s="102">
        <v>2001378</v>
      </c>
      <c r="D27" s="102">
        <v>2159151</v>
      </c>
      <c r="E27" s="103">
        <v>1733411</v>
      </c>
    </row>
    <row r="28" spans="1:5" x14ac:dyDescent="0.2">
      <c r="A28" s="105" t="s">
        <v>556</v>
      </c>
      <c r="B28" s="102">
        <v>1400527</v>
      </c>
      <c r="C28" s="102">
        <v>702222</v>
      </c>
      <c r="D28" s="102">
        <v>766012</v>
      </c>
      <c r="E28" s="103">
        <v>635904</v>
      </c>
    </row>
    <row r="29" spans="1:5" x14ac:dyDescent="0.2">
      <c r="A29" s="105" t="s">
        <v>557</v>
      </c>
      <c r="B29" s="102">
        <v>1000038</v>
      </c>
      <c r="C29" s="102">
        <v>595859</v>
      </c>
      <c r="D29" s="102">
        <v>611542</v>
      </c>
      <c r="E29" s="103">
        <v>603342</v>
      </c>
    </row>
    <row r="30" spans="1:5" x14ac:dyDescent="0.2">
      <c r="A30" s="64" t="s">
        <v>9</v>
      </c>
      <c r="B30" s="102">
        <v>6007728</v>
      </c>
      <c r="C30" s="102">
        <v>5890155</v>
      </c>
      <c r="D30" s="102">
        <v>5867559</v>
      </c>
      <c r="E30" s="103">
        <v>6768661</v>
      </c>
    </row>
    <row r="31" spans="1:5" x14ac:dyDescent="0.2">
      <c r="A31" s="104" t="s">
        <v>512</v>
      </c>
      <c r="B31" s="102">
        <v>3924787</v>
      </c>
      <c r="C31" s="102">
        <v>3445000</v>
      </c>
      <c r="D31" s="102">
        <v>3206682</v>
      </c>
      <c r="E31" s="103">
        <v>3601473</v>
      </c>
    </row>
    <row r="32" spans="1:5" x14ac:dyDescent="0.2">
      <c r="A32" s="104" t="s">
        <v>558</v>
      </c>
      <c r="B32" s="102"/>
      <c r="C32" s="102">
        <v>78130</v>
      </c>
      <c r="D32" s="102">
        <v>72713</v>
      </c>
      <c r="E32" s="103">
        <v>88018</v>
      </c>
    </row>
    <row r="33" spans="1:5" x14ac:dyDescent="0.2">
      <c r="A33" s="104" t="s">
        <v>34</v>
      </c>
      <c r="B33" s="102">
        <v>1528852</v>
      </c>
      <c r="C33" s="102">
        <v>1755476</v>
      </c>
      <c r="D33" s="102">
        <v>1885961</v>
      </c>
      <c r="E33" s="103">
        <v>2319179</v>
      </c>
    </row>
    <row r="34" spans="1:5" x14ac:dyDescent="0.2">
      <c r="A34" s="104" t="s">
        <v>12</v>
      </c>
      <c r="B34" s="102">
        <v>554089</v>
      </c>
      <c r="C34" s="102">
        <v>574052</v>
      </c>
      <c r="D34" s="102">
        <v>658097</v>
      </c>
      <c r="E34" s="103">
        <v>721027</v>
      </c>
    </row>
    <row r="35" spans="1:5" x14ac:dyDescent="0.2">
      <c r="A35" s="104" t="s">
        <v>13</v>
      </c>
      <c r="B35" s="102"/>
      <c r="C35" s="102">
        <v>37497</v>
      </c>
      <c r="D35" s="102">
        <v>44106</v>
      </c>
      <c r="E35" s="103">
        <v>38964</v>
      </c>
    </row>
    <row r="36" spans="1:5" x14ac:dyDescent="0.2">
      <c r="A36" s="64" t="s">
        <v>14</v>
      </c>
      <c r="B36" s="102">
        <v>167333</v>
      </c>
      <c r="C36" s="102">
        <v>179434</v>
      </c>
      <c r="D36" s="102">
        <v>200144</v>
      </c>
      <c r="E36" s="103">
        <v>151247</v>
      </c>
    </row>
    <row r="37" spans="1:5" x14ac:dyDescent="0.2">
      <c r="A37" s="64" t="s">
        <v>15</v>
      </c>
      <c r="B37" s="102">
        <v>419007</v>
      </c>
      <c r="C37" s="102">
        <v>237404</v>
      </c>
      <c r="D37" s="102">
        <v>142424</v>
      </c>
      <c r="E37" s="103">
        <v>266777</v>
      </c>
    </row>
    <row r="38" spans="1:5" x14ac:dyDescent="0.2">
      <c r="A38" s="64" t="s">
        <v>16</v>
      </c>
      <c r="B38" s="102">
        <v>468348</v>
      </c>
      <c r="C38" s="102">
        <v>466856</v>
      </c>
      <c r="D38" s="102">
        <v>488497</v>
      </c>
      <c r="E38" s="103">
        <v>731286</v>
      </c>
    </row>
    <row r="39" spans="1:5" x14ac:dyDescent="0.2">
      <c r="A39" s="64" t="s">
        <v>458</v>
      </c>
      <c r="B39" s="102">
        <v>5413248</v>
      </c>
      <c r="C39" s="102">
        <v>4488886</v>
      </c>
      <c r="D39" s="102">
        <v>3758982</v>
      </c>
      <c r="E39" s="103">
        <v>3797048</v>
      </c>
    </row>
    <row r="40" spans="1:5" x14ac:dyDescent="0.2">
      <c r="A40" s="64" t="s">
        <v>559</v>
      </c>
      <c r="B40" s="102">
        <v>703273</v>
      </c>
      <c r="C40" s="102">
        <v>808582</v>
      </c>
      <c r="D40" s="102">
        <v>901298</v>
      </c>
      <c r="E40" s="103">
        <v>1177918</v>
      </c>
    </row>
    <row r="41" spans="1:5" ht="13.5" thickBot="1" x14ac:dyDescent="0.25">
      <c r="A41" s="70" t="s">
        <v>560</v>
      </c>
      <c r="B41" s="106">
        <v>2179863</v>
      </c>
      <c r="C41" s="106">
        <v>3406025</v>
      </c>
      <c r="D41" s="106">
        <v>4184223</v>
      </c>
      <c r="E41" s="107">
        <v>5924200</v>
      </c>
    </row>
  </sheetData>
  <mergeCells count="1">
    <mergeCell ref="A2:F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9"/>
  <sheetViews>
    <sheetView workbookViewId="0">
      <selection activeCell="I33" sqref="I33"/>
    </sheetView>
  </sheetViews>
  <sheetFormatPr defaultRowHeight="12.75" x14ac:dyDescent="0.2"/>
  <cols>
    <col min="2" max="2" width="36.85546875" customWidth="1"/>
  </cols>
  <sheetData>
    <row r="1" spans="1:23" x14ac:dyDescent="0.2">
      <c r="B1" t="s">
        <v>149</v>
      </c>
    </row>
    <row r="2" spans="1:23" x14ac:dyDescent="0.2">
      <c r="C2">
        <v>1970</v>
      </c>
      <c r="D2">
        <v>1977</v>
      </c>
      <c r="E2">
        <v>1980</v>
      </c>
      <c r="F2">
        <v>1983</v>
      </c>
      <c r="G2">
        <v>1990</v>
      </c>
      <c r="H2">
        <v>1995</v>
      </c>
      <c r="I2">
        <v>1997</v>
      </c>
      <c r="J2">
        <v>1999</v>
      </c>
      <c r="K2">
        <v>2000</v>
      </c>
      <c r="L2">
        <v>2001</v>
      </c>
      <c r="M2">
        <v>2002</v>
      </c>
      <c r="N2">
        <v>2003</v>
      </c>
      <c r="O2">
        <v>2004</v>
      </c>
      <c r="P2">
        <f>+O2+1</f>
        <v>2005</v>
      </c>
      <c r="Q2">
        <f t="shared" ref="Q2:W2" si="0">+P2+1</f>
        <v>2006</v>
      </c>
      <c r="R2">
        <f t="shared" si="0"/>
        <v>2007</v>
      </c>
      <c r="S2">
        <f t="shared" si="0"/>
        <v>2008</v>
      </c>
      <c r="T2">
        <f t="shared" si="0"/>
        <v>2009</v>
      </c>
      <c r="U2">
        <f t="shared" si="0"/>
        <v>2010</v>
      </c>
      <c r="V2">
        <f t="shared" si="0"/>
        <v>2011</v>
      </c>
      <c r="W2">
        <f t="shared" si="0"/>
        <v>2012</v>
      </c>
    </row>
    <row r="3" spans="1:23" x14ac:dyDescent="0.2">
      <c r="A3" t="s">
        <v>150</v>
      </c>
      <c r="B3" s="2"/>
      <c r="C3" s="1">
        <v>8.8999999999999996E-2</v>
      </c>
      <c r="D3" s="1"/>
      <c r="E3" s="1">
        <v>6.2199999999999998E-2</v>
      </c>
      <c r="F3" s="1"/>
      <c r="G3" s="1">
        <v>5.1200000000000002E-2</v>
      </c>
      <c r="H3" s="1"/>
      <c r="K3" s="1">
        <v>4.58E-2</v>
      </c>
      <c r="L3" s="1"/>
      <c r="M3" s="1"/>
    </row>
    <row r="4" spans="1:23" ht="15" x14ac:dyDescent="0.25">
      <c r="A4" t="s">
        <v>151</v>
      </c>
      <c r="I4" s="1"/>
      <c r="J4" s="1"/>
      <c r="K4" s="1"/>
      <c r="L4" s="1"/>
      <c r="M4" s="1"/>
      <c r="P4" s="11">
        <v>4.6599785080953943E-2</v>
      </c>
      <c r="Q4" s="11">
        <v>4.8341924930806336E-2</v>
      </c>
      <c r="R4" s="12">
        <v>4.9000000000000002E-2</v>
      </c>
      <c r="S4" s="12">
        <v>0.05</v>
      </c>
      <c r="T4" s="12">
        <v>0.05</v>
      </c>
      <c r="U4" s="12">
        <v>4.9000000000000002E-2</v>
      </c>
      <c r="V4" s="12">
        <v>0.05</v>
      </c>
      <c r="W4" s="12">
        <v>0.05</v>
      </c>
    </row>
    <row r="5" spans="1:23" x14ac:dyDescent="0.2">
      <c r="A5" t="s">
        <v>152</v>
      </c>
      <c r="C5" s="1"/>
      <c r="D5" s="1"/>
      <c r="E5" s="1"/>
      <c r="F5" s="1"/>
      <c r="G5" s="1">
        <v>0.04</v>
      </c>
      <c r="H5" s="1">
        <v>3.56E-2</v>
      </c>
      <c r="K5" s="1"/>
      <c r="L5" s="1">
        <v>3.6700000000000003E-2</v>
      </c>
      <c r="M5" s="1"/>
      <c r="S5" s="1">
        <v>3.6799999999999999E-2</v>
      </c>
    </row>
    <row r="6" spans="1:23" x14ac:dyDescent="0.2">
      <c r="A6" t="s">
        <v>153</v>
      </c>
      <c r="C6" s="1"/>
      <c r="D6" s="1"/>
      <c r="E6" s="1"/>
      <c r="F6" s="1"/>
      <c r="G6" s="1">
        <v>4.5999999999999999E-2</v>
      </c>
      <c r="H6" s="1">
        <v>5.11E-2</v>
      </c>
      <c r="K6" s="1"/>
      <c r="L6" s="1">
        <v>5.0500000000000003E-2</v>
      </c>
      <c r="M6" s="1"/>
      <c r="S6" s="1">
        <v>5.1299999999999998E-2</v>
      </c>
    </row>
    <row r="7" spans="1:23" x14ac:dyDescent="0.2">
      <c r="B7" s="2"/>
      <c r="C7" s="1"/>
      <c r="D7" s="1"/>
      <c r="E7" s="1"/>
      <c r="F7" s="1"/>
      <c r="G7" s="1"/>
      <c r="H7" s="1"/>
      <c r="K7" s="1"/>
      <c r="L7" s="1"/>
      <c r="M7" s="1"/>
    </row>
    <row r="8" spans="1:23" x14ac:dyDescent="0.2">
      <c r="I8" s="1"/>
      <c r="J8" s="1"/>
      <c r="K8" s="1"/>
    </row>
    <row r="9" spans="1:23" x14ac:dyDescent="0.2">
      <c r="B9" s="205" t="s">
        <v>576</v>
      </c>
      <c r="C9" s="205"/>
      <c r="D9" s="205"/>
      <c r="E9" s="205"/>
      <c r="F9" s="205"/>
      <c r="G9" s="205"/>
    </row>
    <row r="28" spans="2:2" x14ac:dyDescent="0.2">
      <c r="B28" s="150" t="s">
        <v>577</v>
      </c>
    </row>
    <row r="29" spans="2:2" x14ac:dyDescent="0.2">
      <c r="B29" s="150" t="s">
        <v>578</v>
      </c>
    </row>
  </sheetData>
  <mergeCells count="1">
    <mergeCell ref="B9:G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K29"/>
  <sheetViews>
    <sheetView workbookViewId="0">
      <selection activeCell="K3" sqref="K3"/>
    </sheetView>
  </sheetViews>
  <sheetFormatPr defaultRowHeight="12.75" x14ac:dyDescent="0.2"/>
  <cols>
    <col min="3" max="3" width="28.5703125" customWidth="1"/>
    <col min="5" max="5" width="18.28515625" customWidth="1"/>
  </cols>
  <sheetData>
    <row r="3" spans="2:11" ht="38.25" x14ac:dyDescent="0.2">
      <c r="C3" s="5" t="s">
        <v>154</v>
      </c>
      <c r="E3" s="5" t="s">
        <v>155</v>
      </c>
      <c r="K3" s="151" t="s">
        <v>579</v>
      </c>
    </row>
    <row r="4" spans="2:11" ht="12.75" customHeight="1" x14ac:dyDescent="0.2">
      <c r="B4" s="207" t="s">
        <v>156</v>
      </c>
      <c r="C4" s="206" t="s">
        <v>158</v>
      </c>
      <c r="D4" s="208" t="s">
        <v>157</v>
      </c>
      <c r="E4" s="206" t="s">
        <v>159</v>
      </c>
      <c r="F4" s="208"/>
      <c r="G4" s="206"/>
      <c r="H4" s="206"/>
    </row>
    <row r="5" spans="2:11" x14ac:dyDescent="0.2">
      <c r="B5" s="207"/>
      <c r="C5" s="206"/>
      <c r="D5" s="208"/>
      <c r="E5" s="206"/>
      <c r="F5" s="208"/>
      <c r="G5" s="206"/>
      <c r="H5" s="206"/>
    </row>
    <row r="6" spans="2:11" x14ac:dyDescent="0.2">
      <c r="B6">
        <v>1990</v>
      </c>
      <c r="C6" s="6">
        <v>8799</v>
      </c>
      <c r="E6" s="6"/>
    </row>
    <row r="7" spans="2:11" x14ac:dyDescent="0.2">
      <c r="B7">
        <v>1991</v>
      </c>
      <c r="C7" s="6">
        <v>8575</v>
      </c>
    </row>
    <row r="8" spans="2:11" x14ac:dyDescent="0.2">
      <c r="B8">
        <v>1992</v>
      </c>
      <c r="C8" s="6">
        <v>8501</v>
      </c>
    </row>
    <row r="9" spans="2:11" x14ac:dyDescent="0.2">
      <c r="B9">
        <v>1993</v>
      </c>
      <c r="C9" s="6">
        <v>8217</v>
      </c>
    </row>
    <row r="10" spans="2:11" x14ac:dyDescent="0.2">
      <c r="B10">
        <v>1994</v>
      </c>
      <c r="C10" s="6">
        <v>7949</v>
      </c>
    </row>
    <row r="11" spans="2:11" x14ac:dyDescent="0.2">
      <c r="B11">
        <v>1995</v>
      </c>
      <c r="C11" s="6">
        <v>7763</v>
      </c>
    </row>
    <row r="12" spans="2:11" x14ac:dyDescent="0.2">
      <c r="B12">
        <v>1996</v>
      </c>
      <c r="C12" s="6">
        <v>7948</v>
      </c>
    </row>
    <row r="13" spans="2:11" x14ac:dyDescent="0.2">
      <c r="B13">
        <v>1997</v>
      </c>
      <c r="C13" s="6">
        <v>8374</v>
      </c>
    </row>
    <row r="14" spans="2:11" x14ac:dyDescent="0.2">
      <c r="B14">
        <v>1998</v>
      </c>
      <c r="C14" s="6">
        <v>8750</v>
      </c>
    </row>
    <row r="15" spans="2:11" x14ac:dyDescent="0.2">
      <c r="B15">
        <v>1999</v>
      </c>
      <c r="C15" s="6">
        <v>9168</v>
      </c>
      <c r="E15" s="13">
        <v>8523.2000000000007</v>
      </c>
    </row>
    <row r="16" spans="2:11" x14ac:dyDescent="0.2">
      <c r="B16">
        <v>2000</v>
      </c>
      <c r="C16" s="6">
        <v>9363</v>
      </c>
      <c r="E16" s="13">
        <v>8719.9</v>
      </c>
    </row>
    <row r="17" spans="2:8" x14ac:dyDescent="0.2">
      <c r="B17">
        <v>2001</v>
      </c>
      <c r="C17" s="6">
        <v>9653</v>
      </c>
      <c r="E17" s="13">
        <v>9007.7999999999993</v>
      </c>
    </row>
    <row r="18" spans="2:8" x14ac:dyDescent="0.2">
      <c r="B18">
        <v>2002</v>
      </c>
      <c r="C18" s="6">
        <v>9623</v>
      </c>
      <c r="E18" s="13">
        <v>9016.7000000000007</v>
      </c>
    </row>
    <row r="19" spans="2:8" x14ac:dyDescent="0.2">
      <c r="B19">
        <v>2003</v>
      </c>
      <c r="C19" s="6">
        <v>9434</v>
      </c>
      <c r="E19" s="13">
        <v>8876</v>
      </c>
    </row>
    <row r="20" spans="2:8" x14ac:dyDescent="0.2">
      <c r="B20">
        <v>2004</v>
      </c>
      <c r="C20" s="6">
        <v>9575</v>
      </c>
      <c r="E20" s="13">
        <v>8937.1</v>
      </c>
    </row>
    <row r="21" spans="2:8" ht="15" x14ac:dyDescent="0.25">
      <c r="B21">
        <v>2005</v>
      </c>
      <c r="C21" s="6">
        <v>9815</v>
      </c>
      <c r="E21" s="13">
        <v>9175.1</v>
      </c>
      <c r="G21" s="6"/>
      <c r="H21" s="11"/>
    </row>
    <row r="22" spans="2:8" ht="15" x14ac:dyDescent="0.25">
      <c r="B22">
        <v>2006</v>
      </c>
      <c r="C22" s="6">
        <v>10017</v>
      </c>
      <c r="E22" s="13">
        <v>9379.4</v>
      </c>
      <c r="G22" s="6"/>
      <c r="H22" s="11"/>
    </row>
    <row r="23" spans="2:8" ht="15" x14ac:dyDescent="0.25">
      <c r="B23">
        <v>2007</v>
      </c>
      <c r="C23" s="6">
        <v>10247</v>
      </c>
      <c r="E23" s="13">
        <v>9948.2000000000007</v>
      </c>
      <c r="G23" s="6"/>
      <c r="H23" s="12"/>
    </row>
    <row r="24" spans="2:8" ht="15" x14ac:dyDescent="0.25">
      <c r="B24">
        <v>2008</v>
      </c>
      <c r="C24" s="6">
        <v>10521</v>
      </c>
      <c r="E24" s="13">
        <v>10256.700000000001</v>
      </c>
      <c r="G24" s="6"/>
      <c r="H24" s="12"/>
    </row>
    <row r="25" spans="2:8" ht="15" x14ac:dyDescent="0.25">
      <c r="B25">
        <v>2009</v>
      </c>
      <c r="C25" s="6">
        <v>10381</v>
      </c>
      <c r="E25" s="13">
        <v>10134.299999999999</v>
      </c>
      <c r="G25" s="6"/>
      <c r="H25" s="12"/>
    </row>
    <row r="26" spans="2:8" ht="15" x14ac:dyDescent="0.25">
      <c r="B26">
        <v>2010</v>
      </c>
      <c r="C26" s="6">
        <v>10218</v>
      </c>
      <c r="E26" s="13">
        <v>9959.7000000000007</v>
      </c>
      <c r="G26" s="6"/>
      <c r="H26" s="12"/>
    </row>
    <row r="27" spans="2:8" ht="15" x14ac:dyDescent="0.25">
      <c r="B27">
        <v>2011</v>
      </c>
      <c r="C27" s="6">
        <v>10319</v>
      </c>
      <c r="E27" s="13">
        <v>10085.4</v>
      </c>
      <c r="G27" s="6"/>
      <c r="H27" s="12"/>
    </row>
    <row r="28" spans="2:8" ht="15" x14ac:dyDescent="0.25">
      <c r="B28">
        <v>2012</v>
      </c>
      <c r="E28" s="13">
        <v>10352.200000000001</v>
      </c>
      <c r="G28" s="6"/>
      <c r="H28" s="12"/>
    </row>
    <row r="29" spans="2:8" x14ac:dyDescent="0.2">
      <c r="G29" s="6"/>
    </row>
  </sheetData>
  <mergeCells count="7">
    <mergeCell ref="H4:H5"/>
    <mergeCell ref="B4:B5"/>
    <mergeCell ref="C4:C5"/>
    <mergeCell ref="D4:D5"/>
    <mergeCell ref="E4:E5"/>
    <mergeCell ref="F4:F5"/>
    <mergeCell ref="G4:G5"/>
  </mergeCells>
  <hyperlinks>
    <hyperlink ref="C3" r:id="rId1"/>
    <hyperlink ref="E3" r:id="rId2"/>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105"/>
  <sheetViews>
    <sheetView workbookViewId="0">
      <selection activeCell="J32" sqref="J32"/>
    </sheetView>
  </sheetViews>
  <sheetFormatPr defaultRowHeight="12.75" x14ac:dyDescent="0.2"/>
  <cols>
    <col min="1" max="1" width="4" style="16" customWidth="1"/>
    <col min="2" max="2" width="3.42578125" style="16" customWidth="1"/>
    <col min="3" max="3" width="30.7109375" style="16" customWidth="1"/>
    <col min="4" max="9" width="9.140625" style="16"/>
    <col min="10" max="14" width="11.7109375" style="16" customWidth="1"/>
    <col min="15" max="256" width="9.140625" style="16"/>
    <col min="257" max="257" width="4" style="16" customWidth="1"/>
    <col min="258" max="258" width="3.42578125" style="16" customWidth="1"/>
    <col min="259" max="259" width="30.7109375" style="16" customWidth="1"/>
    <col min="260" max="512" width="9.140625" style="16"/>
    <col min="513" max="513" width="4" style="16" customWidth="1"/>
    <col min="514" max="514" width="3.42578125" style="16" customWidth="1"/>
    <col min="515" max="515" width="30.7109375" style="16" customWidth="1"/>
    <col min="516" max="768" width="9.140625" style="16"/>
    <col min="769" max="769" width="4" style="16" customWidth="1"/>
    <col min="770" max="770" width="3.42578125" style="16" customWidth="1"/>
    <col min="771" max="771" width="30.7109375" style="16" customWidth="1"/>
    <col min="772" max="1024" width="9.140625" style="16"/>
    <col min="1025" max="1025" width="4" style="16" customWidth="1"/>
    <col min="1026" max="1026" width="3.42578125" style="16" customWidth="1"/>
    <col min="1027" max="1027" width="30.7109375" style="16" customWidth="1"/>
    <col min="1028" max="1280" width="9.140625" style="16"/>
    <col min="1281" max="1281" width="4" style="16" customWidth="1"/>
    <col min="1282" max="1282" width="3.42578125" style="16" customWidth="1"/>
    <col min="1283" max="1283" width="30.7109375" style="16" customWidth="1"/>
    <col min="1284" max="1536" width="9.140625" style="16"/>
    <col min="1537" max="1537" width="4" style="16" customWidth="1"/>
    <col min="1538" max="1538" width="3.42578125" style="16" customWidth="1"/>
    <col min="1539" max="1539" width="30.7109375" style="16" customWidth="1"/>
    <col min="1540" max="1792" width="9.140625" style="16"/>
    <col min="1793" max="1793" width="4" style="16" customWidth="1"/>
    <col min="1794" max="1794" width="3.42578125" style="16" customWidth="1"/>
    <col min="1795" max="1795" width="30.7109375" style="16" customWidth="1"/>
    <col min="1796" max="2048" width="9.140625" style="16"/>
    <col min="2049" max="2049" width="4" style="16" customWidth="1"/>
    <col min="2050" max="2050" width="3.42578125" style="16" customWidth="1"/>
    <col min="2051" max="2051" width="30.7109375" style="16" customWidth="1"/>
    <col min="2052" max="2304" width="9.140625" style="16"/>
    <col min="2305" max="2305" width="4" style="16" customWidth="1"/>
    <col min="2306" max="2306" width="3.42578125" style="16" customWidth="1"/>
    <col min="2307" max="2307" width="30.7109375" style="16" customWidth="1"/>
    <col min="2308" max="2560" width="9.140625" style="16"/>
    <col min="2561" max="2561" width="4" style="16" customWidth="1"/>
    <col min="2562" max="2562" width="3.42578125" style="16" customWidth="1"/>
    <col min="2563" max="2563" width="30.7109375" style="16" customWidth="1"/>
    <col min="2564" max="2816" width="9.140625" style="16"/>
    <col min="2817" max="2817" width="4" style="16" customWidth="1"/>
    <col min="2818" max="2818" width="3.42578125" style="16" customWidth="1"/>
    <col min="2819" max="2819" width="30.7109375" style="16" customWidth="1"/>
    <col min="2820" max="3072" width="9.140625" style="16"/>
    <col min="3073" max="3073" width="4" style="16" customWidth="1"/>
    <col min="3074" max="3074" width="3.42578125" style="16" customWidth="1"/>
    <col min="3075" max="3075" width="30.7109375" style="16" customWidth="1"/>
    <col min="3076" max="3328" width="9.140625" style="16"/>
    <col min="3329" max="3329" width="4" style="16" customWidth="1"/>
    <col min="3330" max="3330" width="3.42578125" style="16" customWidth="1"/>
    <col min="3331" max="3331" width="30.7109375" style="16" customWidth="1"/>
    <col min="3332" max="3584" width="9.140625" style="16"/>
    <col min="3585" max="3585" width="4" style="16" customWidth="1"/>
    <col min="3586" max="3586" width="3.42578125" style="16" customWidth="1"/>
    <col min="3587" max="3587" width="30.7109375" style="16" customWidth="1"/>
    <col min="3588" max="3840" width="9.140625" style="16"/>
    <col min="3841" max="3841" width="4" style="16" customWidth="1"/>
    <col min="3842" max="3842" width="3.42578125" style="16" customWidth="1"/>
    <col min="3843" max="3843" width="30.7109375" style="16" customWidth="1"/>
    <col min="3844" max="4096" width="9.140625" style="16"/>
    <col min="4097" max="4097" width="4" style="16" customWidth="1"/>
    <col min="4098" max="4098" width="3.42578125" style="16" customWidth="1"/>
    <col min="4099" max="4099" width="30.7109375" style="16" customWidth="1"/>
    <col min="4100" max="4352" width="9.140625" style="16"/>
    <col min="4353" max="4353" width="4" style="16" customWidth="1"/>
    <col min="4354" max="4354" width="3.42578125" style="16" customWidth="1"/>
    <col min="4355" max="4355" width="30.7109375" style="16" customWidth="1"/>
    <col min="4356" max="4608" width="9.140625" style="16"/>
    <col min="4609" max="4609" width="4" style="16" customWidth="1"/>
    <col min="4610" max="4610" width="3.42578125" style="16" customWidth="1"/>
    <col min="4611" max="4611" width="30.7109375" style="16" customWidth="1"/>
    <col min="4612" max="4864" width="9.140625" style="16"/>
    <col min="4865" max="4865" width="4" style="16" customWidth="1"/>
    <col min="4866" max="4866" width="3.42578125" style="16" customWidth="1"/>
    <col min="4867" max="4867" width="30.7109375" style="16" customWidth="1"/>
    <col min="4868" max="5120" width="9.140625" style="16"/>
    <col min="5121" max="5121" width="4" style="16" customWidth="1"/>
    <col min="5122" max="5122" width="3.42578125" style="16" customWidth="1"/>
    <col min="5123" max="5123" width="30.7109375" style="16" customWidth="1"/>
    <col min="5124" max="5376" width="9.140625" style="16"/>
    <col min="5377" max="5377" width="4" style="16" customWidth="1"/>
    <col min="5378" max="5378" width="3.42578125" style="16" customWidth="1"/>
    <col min="5379" max="5379" width="30.7109375" style="16" customWidth="1"/>
    <col min="5380" max="5632" width="9.140625" style="16"/>
    <col min="5633" max="5633" width="4" style="16" customWidth="1"/>
    <col min="5634" max="5634" width="3.42578125" style="16" customWidth="1"/>
    <col min="5635" max="5635" width="30.7109375" style="16" customWidth="1"/>
    <col min="5636" max="5888" width="9.140625" style="16"/>
    <col min="5889" max="5889" width="4" style="16" customWidth="1"/>
    <col min="5890" max="5890" width="3.42578125" style="16" customWidth="1"/>
    <col min="5891" max="5891" width="30.7109375" style="16" customWidth="1"/>
    <col min="5892" max="6144" width="9.140625" style="16"/>
    <col min="6145" max="6145" width="4" style="16" customWidth="1"/>
    <col min="6146" max="6146" width="3.42578125" style="16" customWidth="1"/>
    <col min="6147" max="6147" width="30.7109375" style="16" customWidth="1"/>
    <col min="6148" max="6400" width="9.140625" style="16"/>
    <col min="6401" max="6401" width="4" style="16" customWidth="1"/>
    <col min="6402" max="6402" width="3.42578125" style="16" customWidth="1"/>
    <col min="6403" max="6403" width="30.7109375" style="16" customWidth="1"/>
    <col min="6404" max="6656" width="9.140625" style="16"/>
    <col min="6657" max="6657" width="4" style="16" customWidth="1"/>
    <col min="6658" max="6658" width="3.42578125" style="16" customWidth="1"/>
    <col min="6659" max="6659" width="30.7109375" style="16" customWidth="1"/>
    <col min="6660" max="6912" width="9.140625" style="16"/>
    <col min="6913" max="6913" width="4" style="16" customWidth="1"/>
    <col min="6914" max="6914" width="3.42578125" style="16" customWidth="1"/>
    <col min="6915" max="6915" width="30.7109375" style="16" customWidth="1"/>
    <col min="6916" max="7168" width="9.140625" style="16"/>
    <col min="7169" max="7169" width="4" style="16" customWidth="1"/>
    <col min="7170" max="7170" width="3.42578125" style="16" customWidth="1"/>
    <col min="7171" max="7171" width="30.7109375" style="16" customWidth="1"/>
    <col min="7172" max="7424" width="9.140625" style="16"/>
    <col min="7425" max="7425" width="4" style="16" customWidth="1"/>
    <col min="7426" max="7426" width="3.42578125" style="16" customWidth="1"/>
    <col min="7427" max="7427" width="30.7109375" style="16" customWidth="1"/>
    <col min="7428" max="7680" width="9.140625" style="16"/>
    <col min="7681" max="7681" width="4" style="16" customWidth="1"/>
    <col min="7682" max="7682" width="3.42578125" style="16" customWidth="1"/>
    <col min="7683" max="7683" width="30.7109375" style="16" customWidth="1"/>
    <col min="7684" max="7936" width="9.140625" style="16"/>
    <col min="7937" max="7937" width="4" style="16" customWidth="1"/>
    <col min="7938" max="7938" width="3.42578125" style="16" customWidth="1"/>
    <col min="7939" max="7939" width="30.7109375" style="16" customWidth="1"/>
    <col min="7940" max="8192" width="9.140625" style="16"/>
    <col min="8193" max="8193" width="4" style="16" customWidth="1"/>
    <col min="8194" max="8194" width="3.42578125" style="16" customWidth="1"/>
    <col min="8195" max="8195" width="30.7109375" style="16" customWidth="1"/>
    <col min="8196" max="8448" width="9.140625" style="16"/>
    <col min="8449" max="8449" width="4" style="16" customWidth="1"/>
    <col min="8450" max="8450" width="3.42578125" style="16" customWidth="1"/>
    <col min="8451" max="8451" width="30.7109375" style="16" customWidth="1"/>
    <col min="8452" max="8704" width="9.140625" style="16"/>
    <col min="8705" max="8705" width="4" style="16" customWidth="1"/>
    <col min="8706" max="8706" width="3.42578125" style="16" customWidth="1"/>
    <col min="8707" max="8707" width="30.7109375" style="16" customWidth="1"/>
    <col min="8708" max="8960" width="9.140625" style="16"/>
    <col min="8961" max="8961" width="4" style="16" customWidth="1"/>
    <col min="8962" max="8962" width="3.42578125" style="16" customWidth="1"/>
    <col min="8963" max="8963" width="30.7109375" style="16" customWidth="1"/>
    <col min="8964" max="9216" width="9.140625" style="16"/>
    <col min="9217" max="9217" width="4" style="16" customWidth="1"/>
    <col min="9218" max="9218" width="3.42578125" style="16" customWidth="1"/>
    <col min="9219" max="9219" width="30.7109375" style="16" customWidth="1"/>
    <col min="9220" max="9472" width="9.140625" style="16"/>
    <col min="9473" max="9473" width="4" style="16" customWidth="1"/>
    <col min="9474" max="9474" width="3.42578125" style="16" customWidth="1"/>
    <col min="9475" max="9475" width="30.7109375" style="16" customWidth="1"/>
    <col min="9476" max="9728" width="9.140625" style="16"/>
    <col min="9729" max="9729" width="4" style="16" customWidth="1"/>
    <col min="9730" max="9730" width="3.42578125" style="16" customWidth="1"/>
    <col min="9731" max="9731" width="30.7109375" style="16" customWidth="1"/>
    <col min="9732" max="9984" width="9.140625" style="16"/>
    <col min="9985" max="9985" width="4" style="16" customWidth="1"/>
    <col min="9986" max="9986" width="3.42578125" style="16" customWidth="1"/>
    <col min="9987" max="9987" width="30.7109375" style="16" customWidth="1"/>
    <col min="9988" max="10240" width="9.140625" style="16"/>
    <col min="10241" max="10241" width="4" style="16" customWidth="1"/>
    <col min="10242" max="10242" width="3.42578125" style="16" customWidth="1"/>
    <col min="10243" max="10243" width="30.7109375" style="16" customWidth="1"/>
    <col min="10244" max="10496" width="9.140625" style="16"/>
    <col min="10497" max="10497" width="4" style="16" customWidth="1"/>
    <col min="10498" max="10498" width="3.42578125" style="16" customWidth="1"/>
    <col min="10499" max="10499" width="30.7109375" style="16" customWidth="1"/>
    <col min="10500" max="10752" width="9.140625" style="16"/>
    <col min="10753" max="10753" width="4" style="16" customWidth="1"/>
    <col min="10754" max="10754" width="3.42578125" style="16" customWidth="1"/>
    <col min="10755" max="10755" width="30.7109375" style="16" customWidth="1"/>
    <col min="10756" max="11008" width="9.140625" style="16"/>
    <col min="11009" max="11009" width="4" style="16" customWidth="1"/>
    <col min="11010" max="11010" width="3.42578125" style="16" customWidth="1"/>
    <col min="11011" max="11011" width="30.7109375" style="16" customWidth="1"/>
    <col min="11012" max="11264" width="9.140625" style="16"/>
    <col min="11265" max="11265" width="4" style="16" customWidth="1"/>
    <col min="11266" max="11266" width="3.42578125" style="16" customWidth="1"/>
    <col min="11267" max="11267" width="30.7109375" style="16" customWidth="1"/>
    <col min="11268" max="11520" width="9.140625" style="16"/>
    <col min="11521" max="11521" width="4" style="16" customWidth="1"/>
    <col min="11522" max="11522" width="3.42578125" style="16" customWidth="1"/>
    <col min="11523" max="11523" width="30.7109375" style="16" customWidth="1"/>
    <col min="11524" max="11776" width="9.140625" style="16"/>
    <col min="11777" max="11777" width="4" style="16" customWidth="1"/>
    <col min="11778" max="11778" width="3.42578125" style="16" customWidth="1"/>
    <col min="11779" max="11779" width="30.7109375" style="16" customWidth="1"/>
    <col min="11780" max="12032" width="9.140625" style="16"/>
    <col min="12033" max="12033" width="4" style="16" customWidth="1"/>
    <col min="12034" max="12034" width="3.42578125" style="16" customWidth="1"/>
    <col min="12035" max="12035" width="30.7109375" style="16" customWidth="1"/>
    <col min="12036" max="12288" width="9.140625" style="16"/>
    <col min="12289" max="12289" width="4" style="16" customWidth="1"/>
    <col min="12290" max="12290" width="3.42578125" style="16" customWidth="1"/>
    <col min="12291" max="12291" width="30.7109375" style="16" customWidth="1"/>
    <col min="12292" max="12544" width="9.140625" style="16"/>
    <col min="12545" max="12545" width="4" style="16" customWidth="1"/>
    <col min="12546" max="12546" width="3.42578125" style="16" customWidth="1"/>
    <col min="12547" max="12547" width="30.7109375" style="16" customWidth="1"/>
    <col min="12548" max="12800" width="9.140625" style="16"/>
    <col min="12801" max="12801" width="4" style="16" customWidth="1"/>
    <col min="12802" max="12802" width="3.42578125" style="16" customWidth="1"/>
    <col min="12803" max="12803" width="30.7109375" style="16" customWidth="1"/>
    <col min="12804" max="13056" width="9.140625" style="16"/>
    <col min="13057" max="13057" width="4" style="16" customWidth="1"/>
    <col min="13058" max="13058" width="3.42578125" style="16" customWidth="1"/>
    <col min="13059" max="13059" width="30.7109375" style="16" customWidth="1"/>
    <col min="13060" max="13312" width="9.140625" style="16"/>
    <col min="13313" max="13313" width="4" style="16" customWidth="1"/>
    <col min="13314" max="13314" width="3.42578125" style="16" customWidth="1"/>
    <col min="13315" max="13315" width="30.7109375" style="16" customWidth="1"/>
    <col min="13316" max="13568" width="9.140625" style="16"/>
    <col min="13569" max="13569" width="4" style="16" customWidth="1"/>
    <col min="13570" max="13570" width="3.42578125" style="16" customWidth="1"/>
    <col min="13571" max="13571" width="30.7109375" style="16" customWidth="1"/>
    <col min="13572" max="13824" width="9.140625" style="16"/>
    <col min="13825" max="13825" width="4" style="16" customWidth="1"/>
    <col min="13826" max="13826" width="3.42578125" style="16" customWidth="1"/>
    <col min="13827" max="13827" width="30.7109375" style="16" customWidth="1"/>
    <col min="13828" max="14080" width="9.140625" style="16"/>
    <col min="14081" max="14081" width="4" style="16" customWidth="1"/>
    <col min="14082" max="14082" width="3.42578125" style="16" customWidth="1"/>
    <col min="14083" max="14083" width="30.7109375" style="16" customWidth="1"/>
    <col min="14084" max="14336" width="9.140625" style="16"/>
    <col min="14337" max="14337" width="4" style="16" customWidth="1"/>
    <col min="14338" max="14338" width="3.42578125" style="16" customWidth="1"/>
    <col min="14339" max="14339" width="30.7109375" style="16" customWidth="1"/>
    <col min="14340" max="14592" width="9.140625" style="16"/>
    <col min="14593" max="14593" width="4" style="16" customWidth="1"/>
    <col min="14594" max="14594" width="3.42578125" style="16" customWidth="1"/>
    <col min="14595" max="14595" width="30.7109375" style="16" customWidth="1"/>
    <col min="14596" max="14848" width="9.140625" style="16"/>
    <col min="14849" max="14849" width="4" style="16" customWidth="1"/>
    <col min="14850" max="14850" width="3.42578125" style="16" customWidth="1"/>
    <col min="14851" max="14851" width="30.7109375" style="16" customWidth="1"/>
    <col min="14852" max="15104" width="9.140625" style="16"/>
    <col min="15105" max="15105" width="4" style="16" customWidth="1"/>
    <col min="15106" max="15106" width="3.42578125" style="16" customWidth="1"/>
    <col min="15107" max="15107" width="30.7109375" style="16" customWidth="1"/>
    <col min="15108" max="15360" width="9.140625" style="16"/>
    <col min="15361" max="15361" width="4" style="16" customWidth="1"/>
    <col min="15362" max="15362" width="3.42578125" style="16" customWidth="1"/>
    <col min="15363" max="15363" width="30.7109375" style="16" customWidth="1"/>
    <col min="15364" max="15616" width="9.140625" style="16"/>
    <col min="15617" max="15617" width="4" style="16" customWidth="1"/>
    <col min="15618" max="15618" width="3.42578125" style="16" customWidth="1"/>
    <col min="15619" max="15619" width="30.7109375" style="16" customWidth="1"/>
    <col min="15620" max="15872" width="9.140625" style="16"/>
    <col min="15873" max="15873" width="4" style="16" customWidth="1"/>
    <col min="15874" max="15874" width="3.42578125" style="16" customWidth="1"/>
    <col min="15875" max="15875" width="30.7109375" style="16" customWidth="1"/>
    <col min="15876" max="16128" width="9.140625" style="16"/>
    <col min="16129" max="16129" width="4" style="16" customWidth="1"/>
    <col min="16130" max="16130" width="3.42578125" style="16" customWidth="1"/>
    <col min="16131" max="16131" width="30.7109375" style="16" customWidth="1"/>
    <col min="16132" max="16384" width="9.140625" style="16"/>
  </cols>
  <sheetData>
    <row r="1" spans="3:14" x14ac:dyDescent="0.2">
      <c r="C1" s="159" t="s">
        <v>580</v>
      </c>
    </row>
    <row r="2" spans="3:14" ht="13.5" thickBot="1" x14ac:dyDescent="0.25"/>
    <row r="3" spans="3:14" x14ac:dyDescent="0.2">
      <c r="I3" s="211"/>
      <c r="J3" s="215" t="s">
        <v>512</v>
      </c>
      <c r="K3" s="215" t="s">
        <v>572</v>
      </c>
      <c r="L3" s="215" t="s">
        <v>34</v>
      </c>
      <c r="M3" s="217" t="s">
        <v>12</v>
      </c>
      <c r="N3" s="209" t="s">
        <v>13</v>
      </c>
    </row>
    <row r="4" spans="3:14" x14ac:dyDescent="0.2">
      <c r="I4" s="212"/>
      <c r="J4" s="216"/>
      <c r="K4" s="216"/>
      <c r="L4" s="216"/>
      <c r="M4" s="218"/>
      <c r="N4" s="210"/>
    </row>
    <row r="5" spans="3:14" x14ac:dyDescent="0.2">
      <c r="I5" s="162" t="s">
        <v>146</v>
      </c>
      <c r="J5" s="161">
        <v>1203729</v>
      </c>
      <c r="K5" s="161">
        <v>32342</v>
      </c>
      <c r="L5" s="161">
        <v>1747013</v>
      </c>
      <c r="M5" s="161">
        <v>461052</v>
      </c>
      <c r="N5" s="163">
        <v>23460</v>
      </c>
    </row>
    <row r="6" spans="3:14" x14ac:dyDescent="0.2">
      <c r="I6" s="162" t="s">
        <v>28</v>
      </c>
      <c r="J6" s="161">
        <v>567369</v>
      </c>
      <c r="K6" s="161">
        <v>8863</v>
      </c>
      <c r="L6" s="161">
        <v>153367</v>
      </c>
      <c r="M6" s="161">
        <v>141783</v>
      </c>
      <c r="N6" s="163">
        <v>1342</v>
      </c>
    </row>
    <row r="7" spans="3:14" x14ac:dyDescent="0.2">
      <c r="I7" s="162" t="s">
        <v>147</v>
      </c>
      <c r="J7" s="161">
        <v>781956</v>
      </c>
      <c r="K7" s="161">
        <v>11822</v>
      </c>
      <c r="L7" s="161">
        <v>268013</v>
      </c>
      <c r="M7" s="161">
        <v>51339</v>
      </c>
      <c r="N7" s="163">
        <v>2328</v>
      </c>
    </row>
    <row r="8" spans="3:14" ht="13.5" thickBot="1" x14ac:dyDescent="0.25">
      <c r="I8" s="164" t="s">
        <v>148</v>
      </c>
      <c r="J8" s="165">
        <v>1048419</v>
      </c>
      <c r="K8" s="165">
        <v>34991</v>
      </c>
      <c r="L8" s="165">
        <v>150786</v>
      </c>
      <c r="M8" s="165">
        <v>66853</v>
      </c>
      <c r="N8" s="166">
        <v>11834</v>
      </c>
    </row>
    <row r="15" spans="3:14" x14ac:dyDescent="0.2">
      <c r="C15" s="152"/>
    </row>
    <row r="16" spans="3:14" x14ac:dyDescent="0.2">
      <c r="C16" s="15"/>
    </row>
    <row r="17" spans="2:11" x14ac:dyDescent="0.2">
      <c r="C17" s="15"/>
    </row>
    <row r="18" spans="2:11" x14ac:dyDescent="0.2">
      <c r="B18" s="42"/>
      <c r="C18" s="154"/>
      <c r="D18" s="42"/>
      <c r="E18" s="42"/>
      <c r="F18" s="42"/>
    </row>
    <row r="19" spans="2:11" x14ac:dyDescent="0.2">
      <c r="B19" s="42"/>
      <c r="C19" s="155"/>
      <c r="D19" s="42"/>
      <c r="E19" s="42"/>
      <c r="F19" s="42"/>
    </row>
    <row r="20" spans="2:11" x14ac:dyDescent="0.2">
      <c r="B20" s="42"/>
      <c r="C20" s="160" t="s">
        <v>581</v>
      </c>
      <c r="D20" s="42"/>
      <c r="E20" s="42"/>
      <c r="F20" s="42"/>
    </row>
    <row r="21" spans="2:11" x14ac:dyDescent="0.2">
      <c r="B21" s="42"/>
      <c r="C21" s="156"/>
      <c r="D21" s="42"/>
      <c r="E21" s="42"/>
      <c r="F21" s="42"/>
    </row>
    <row r="22" spans="2:11" x14ac:dyDescent="0.2">
      <c r="B22" s="42"/>
      <c r="C22" s="157"/>
      <c r="D22" s="42"/>
      <c r="E22" s="42"/>
      <c r="F22" s="42"/>
    </row>
    <row r="23" spans="2:11" x14ac:dyDescent="0.2">
      <c r="B23" s="42"/>
      <c r="C23" s="158"/>
      <c r="D23" s="42"/>
      <c r="E23" s="42"/>
      <c r="F23" s="42"/>
    </row>
    <row r="24" spans="2:11" ht="13.5" thickBot="1" x14ac:dyDescent="0.25">
      <c r="C24" s="18" t="s">
        <v>160</v>
      </c>
    </row>
    <row r="25" spans="2:11" ht="13.5" thickBot="1" x14ac:dyDescent="0.25">
      <c r="C25" s="19" t="s">
        <v>161</v>
      </c>
    </row>
    <row r="26" spans="2:11" ht="13.5" thickBot="1" x14ac:dyDescent="0.25">
      <c r="C26" s="20" t="s">
        <v>162</v>
      </c>
    </row>
    <row r="27" spans="2:11" ht="13.5" thickBot="1" x14ac:dyDescent="0.25">
      <c r="C27" s="21"/>
    </row>
    <row r="28" spans="2:11" ht="13.5" thickBot="1" x14ac:dyDescent="0.25">
      <c r="C28" s="19" t="s">
        <v>163</v>
      </c>
      <c r="H28" s="22"/>
    </row>
    <row r="29" spans="2:11" x14ac:dyDescent="0.2">
      <c r="C29" s="23"/>
      <c r="H29" s="22"/>
    </row>
    <row r="30" spans="2:11" x14ac:dyDescent="0.2">
      <c r="C30" s="23"/>
    </row>
    <row r="31" spans="2:11" ht="13.5" thickBot="1" x14ac:dyDescent="0.25">
      <c r="C31" s="24"/>
      <c r="D31" s="24" t="s">
        <v>146</v>
      </c>
      <c r="E31" s="24" t="s">
        <v>28</v>
      </c>
      <c r="F31" s="24" t="s">
        <v>147</v>
      </c>
      <c r="G31" s="24" t="s">
        <v>148</v>
      </c>
    </row>
    <row r="32" spans="2:11" ht="13.5" thickBot="1" x14ac:dyDescent="0.25">
      <c r="C32" s="24" t="s">
        <v>5</v>
      </c>
      <c r="D32" s="25">
        <v>25449686</v>
      </c>
      <c r="E32" s="25">
        <v>30425122</v>
      </c>
      <c r="F32" s="25">
        <v>49721070</v>
      </c>
      <c r="G32" s="25">
        <v>31345132</v>
      </c>
      <c r="I32" s="22"/>
      <c r="J32" s="22"/>
      <c r="K32" s="22"/>
    </row>
    <row r="33" spans="3:7" ht="13.5" thickBot="1" x14ac:dyDescent="0.25">
      <c r="C33" s="24" t="s">
        <v>6</v>
      </c>
      <c r="D33" s="25">
        <v>19413843</v>
      </c>
      <c r="E33" s="26">
        <v>27092722</v>
      </c>
      <c r="F33" s="26">
        <v>44904652</v>
      </c>
      <c r="G33" s="26">
        <v>26712656</v>
      </c>
    </row>
    <row r="34" spans="3:7" ht="13.5" thickBot="1" x14ac:dyDescent="0.25">
      <c r="C34" s="24" t="s">
        <v>7</v>
      </c>
      <c r="D34" s="25">
        <v>17407411</v>
      </c>
      <c r="E34" s="27">
        <v>24454262</v>
      </c>
      <c r="F34" s="27">
        <v>39782762</v>
      </c>
      <c r="G34" s="27">
        <v>23213082</v>
      </c>
    </row>
    <row r="35" spans="3:7" ht="13.5" thickBot="1" x14ac:dyDescent="0.25">
      <c r="C35" s="24" t="s">
        <v>21</v>
      </c>
      <c r="D35" s="25">
        <v>2006432</v>
      </c>
      <c r="E35" s="26">
        <v>2638460</v>
      </c>
      <c r="F35" s="26">
        <v>5121890</v>
      </c>
      <c r="G35" s="26">
        <v>3499574</v>
      </c>
    </row>
    <row r="36" spans="3:7" ht="13.5" thickBot="1" x14ac:dyDescent="0.25">
      <c r="C36" s="24" t="s">
        <v>22</v>
      </c>
      <c r="D36" s="25">
        <v>1575077</v>
      </c>
      <c r="E36" s="27">
        <v>2089221</v>
      </c>
      <c r="F36" s="27">
        <v>3921053</v>
      </c>
      <c r="G36" s="27">
        <v>2708348</v>
      </c>
    </row>
    <row r="37" spans="3:7" ht="13.5" thickBot="1" x14ac:dyDescent="0.25">
      <c r="C37" s="24" t="s">
        <v>23</v>
      </c>
      <c r="D37" s="25">
        <v>237874</v>
      </c>
      <c r="E37" s="26">
        <v>326806</v>
      </c>
      <c r="F37" s="26">
        <v>714668</v>
      </c>
      <c r="G37" s="26">
        <v>454063</v>
      </c>
    </row>
    <row r="38" spans="3:7" ht="13.5" thickBot="1" x14ac:dyDescent="0.25">
      <c r="C38" s="24" t="s">
        <v>164</v>
      </c>
      <c r="D38" s="25">
        <v>193481</v>
      </c>
      <c r="E38" s="27">
        <v>222433</v>
      </c>
      <c r="F38" s="27">
        <v>486169</v>
      </c>
      <c r="G38" s="27">
        <v>337163</v>
      </c>
    </row>
    <row r="39" spans="3:7" ht="23.25" thickBot="1" x14ac:dyDescent="0.25">
      <c r="C39" s="24" t="s">
        <v>143</v>
      </c>
      <c r="D39" s="25">
        <v>3467596</v>
      </c>
      <c r="E39" s="26">
        <v>872724</v>
      </c>
      <c r="F39" s="26">
        <v>1115458</v>
      </c>
      <c r="G39" s="26">
        <v>1312883</v>
      </c>
    </row>
    <row r="40" spans="3:7" ht="13.5" thickBot="1" x14ac:dyDescent="0.25">
      <c r="C40" s="24" t="s">
        <v>10</v>
      </c>
      <c r="D40" s="25">
        <v>1203729</v>
      </c>
      <c r="E40" s="27">
        <v>567369</v>
      </c>
      <c r="F40" s="27">
        <v>781956</v>
      </c>
      <c r="G40" s="27">
        <v>1048419</v>
      </c>
    </row>
    <row r="41" spans="3:7" ht="13.5" thickBot="1" x14ac:dyDescent="0.25">
      <c r="C41" s="24" t="s">
        <v>33</v>
      </c>
      <c r="D41" s="25">
        <v>32342</v>
      </c>
      <c r="E41" s="26">
        <v>8863</v>
      </c>
      <c r="F41" s="26">
        <v>11822</v>
      </c>
      <c r="G41" s="26">
        <v>34991</v>
      </c>
    </row>
    <row r="42" spans="3:7" ht="13.5" thickBot="1" x14ac:dyDescent="0.25">
      <c r="C42" s="24" t="s">
        <v>11</v>
      </c>
      <c r="D42" s="25">
        <v>1747013</v>
      </c>
      <c r="E42" s="27">
        <v>153367</v>
      </c>
      <c r="F42" s="27">
        <v>268013</v>
      </c>
      <c r="G42" s="27">
        <v>150786</v>
      </c>
    </row>
    <row r="43" spans="3:7" ht="13.5" thickBot="1" x14ac:dyDescent="0.25">
      <c r="C43" s="24" t="s">
        <v>12</v>
      </c>
      <c r="D43" s="25">
        <v>461052</v>
      </c>
      <c r="E43" s="26">
        <v>141783</v>
      </c>
      <c r="F43" s="26">
        <v>51339</v>
      </c>
      <c r="G43" s="26">
        <v>66853</v>
      </c>
    </row>
    <row r="44" spans="3:7" ht="13.5" thickBot="1" x14ac:dyDescent="0.25">
      <c r="C44" s="24" t="s">
        <v>13</v>
      </c>
      <c r="D44" s="25">
        <v>23460</v>
      </c>
      <c r="E44" s="27">
        <v>1342</v>
      </c>
      <c r="F44" s="27">
        <v>2328</v>
      </c>
      <c r="G44" s="27">
        <v>11834</v>
      </c>
    </row>
    <row r="45" spans="3:7" ht="13.5" thickBot="1" x14ac:dyDescent="0.25">
      <c r="C45" s="24" t="s">
        <v>16</v>
      </c>
      <c r="D45" s="25">
        <v>114079</v>
      </c>
      <c r="E45" s="26">
        <v>141210</v>
      </c>
      <c r="F45" s="26">
        <v>153662</v>
      </c>
      <c r="G45" s="26">
        <v>322335</v>
      </c>
    </row>
    <row r="46" spans="3:7" ht="13.5" thickBot="1" x14ac:dyDescent="0.25">
      <c r="C46" s="24" t="s">
        <v>17</v>
      </c>
      <c r="D46" s="25">
        <v>1151784</v>
      </c>
      <c r="E46" s="27">
        <v>806804</v>
      </c>
      <c r="F46" s="27">
        <v>923335</v>
      </c>
      <c r="G46" s="27">
        <v>915125</v>
      </c>
    </row>
    <row r="47" spans="3:7" ht="13.5" thickBot="1" x14ac:dyDescent="0.25">
      <c r="C47" s="24" t="s">
        <v>145</v>
      </c>
      <c r="D47" s="25">
        <v>286326</v>
      </c>
      <c r="E47" s="26">
        <v>260920</v>
      </c>
      <c r="F47" s="26">
        <v>643095</v>
      </c>
      <c r="G47" s="26">
        <v>405601</v>
      </c>
    </row>
    <row r="48" spans="3:7" ht="13.5" thickBot="1" x14ac:dyDescent="0.25">
      <c r="C48" s="24" t="s">
        <v>18</v>
      </c>
      <c r="D48" s="25">
        <v>1016058</v>
      </c>
      <c r="E48" s="27">
        <v>1250742</v>
      </c>
      <c r="F48" s="27">
        <v>1980868</v>
      </c>
      <c r="G48" s="27">
        <v>1676532</v>
      </c>
    </row>
    <row r="49" spans="3:12" ht="13.5" thickBot="1" x14ac:dyDescent="0.25">
      <c r="C49" s="28" t="s">
        <v>165</v>
      </c>
      <c r="D49" s="25">
        <v>13160440</v>
      </c>
      <c r="E49" s="26">
        <v>15717882</v>
      </c>
      <c r="F49" s="26">
        <v>26145827</v>
      </c>
      <c r="G49" s="26">
        <v>16924502</v>
      </c>
    </row>
    <row r="50" spans="3:12" ht="13.5" thickBot="1" x14ac:dyDescent="0.25">
      <c r="C50" s="24" t="s">
        <v>6</v>
      </c>
      <c r="D50" s="25">
        <v>10089957</v>
      </c>
      <c r="E50" s="27">
        <v>13964144</v>
      </c>
      <c r="F50" s="27">
        <v>23472284</v>
      </c>
      <c r="G50" s="27">
        <v>14396712</v>
      </c>
    </row>
    <row r="51" spans="3:12" ht="13.5" thickBot="1" x14ac:dyDescent="0.25">
      <c r="C51" s="24" t="s">
        <v>7</v>
      </c>
      <c r="D51" s="25">
        <v>9038601</v>
      </c>
      <c r="E51" s="26">
        <v>12586737</v>
      </c>
      <c r="F51" s="26">
        <v>20679917</v>
      </c>
      <c r="G51" s="26">
        <v>12509451</v>
      </c>
      <c r="L51" s="17"/>
    </row>
    <row r="52" spans="3:12" ht="13.5" thickBot="1" x14ac:dyDescent="0.25">
      <c r="C52" s="24" t="s">
        <v>21</v>
      </c>
      <c r="D52" s="25">
        <v>1051356</v>
      </c>
      <c r="E52" s="27">
        <v>1377407</v>
      </c>
      <c r="F52" s="27">
        <v>2792367</v>
      </c>
      <c r="G52" s="27">
        <v>1887261</v>
      </c>
    </row>
    <row r="53" spans="3:12" ht="13.5" thickBot="1" x14ac:dyDescent="0.25">
      <c r="C53" s="24" t="s">
        <v>22</v>
      </c>
      <c r="D53" s="25">
        <v>805380</v>
      </c>
      <c r="E53" s="26">
        <v>1091262</v>
      </c>
      <c r="F53" s="26">
        <v>2071747</v>
      </c>
      <c r="G53" s="26">
        <v>1435001</v>
      </c>
    </row>
    <row r="54" spans="3:12" ht="13.5" thickBot="1" x14ac:dyDescent="0.25">
      <c r="C54" s="24" t="s">
        <v>23</v>
      </c>
      <c r="D54" s="25">
        <v>133102</v>
      </c>
      <c r="E54" s="27">
        <v>167329</v>
      </c>
      <c r="F54" s="27">
        <v>399223</v>
      </c>
      <c r="G54" s="27">
        <v>247317</v>
      </c>
    </row>
    <row r="55" spans="3:12" ht="13.5" thickBot="1" x14ac:dyDescent="0.25">
      <c r="C55" s="24" t="s">
        <v>164</v>
      </c>
      <c r="D55" s="25">
        <v>112874</v>
      </c>
      <c r="E55" s="26">
        <v>118816</v>
      </c>
      <c r="F55" s="26">
        <v>321397</v>
      </c>
      <c r="G55" s="26">
        <v>204943</v>
      </c>
    </row>
    <row r="56" spans="3:12" ht="23.25" thickBot="1" x14ac:dyDescent="0.25">
      <c r="C56" s="24" t="s">
        <v>143</v>
      </c>
      <c r="D56" s="25">
        <v>1706033</v>
      </c>
      <c r="E56" s="27">
        <v>418075</v>
      </c>
      <c r="F56" s="27">
        <v>539686</v>
      </c>
      <c r="G56" s="27">
        <v>665624</v>
      </c>
    </row>
    <row r="57" spans="3:12" ht="13.5" thickBot="1" x14ac:dyDescent="0.25">
      <c r="C57" s="24" t="s">
        <v>10</v>
      </c>
      <c r="D57" s="25">
        <v>536699</v>
      </c>
      <c r="E57" s="26">
        <v>253390</v>
      </c>
      <c r="F57" s="26">
        <v>369009</v>
      </c>
      <c r="G57" s="26">
        <v>522575</v>
      </c>
    </row>
    <row r="58" spans="3:12" ht="13.5" thickBot="1" x14ac:dyDescent="0.25">
      <c r="C58" s="24" t="s">
        <v>26</v>
      </c>
      <c r="D58" s="25">
        <v>14679</v>
      </c>
      <c r="E58" s="27">
        <v>5049</v>
      </c>
      <c r="F58" s="27">
        <v>6341</v>
      </c>
      <c r="G58" s="27">
        <v>16155</v>
      </c>
    </row>
    <row r="59" spans="3:12" ht="13.5" thickBot="1" x14ac:dyDescent="0.25">
      <c r="C59" s="24" t="s">
        <v>11</v>
      </c>
      <c r="D59" s="25">
        <v>870521</v>
      </c>
      <c r="E59" s="26">
        <v>78321</v>
      </c>
      <c r="F59" s="26">
        <v>133824</v>
      </c>
      <c r="G59" s="26">
        <v>82485</v>
      </c>
    </row>
    <row r="60" spans="3:12" ht="13.5" thickBot="1" x14ac:dyDescent="0.25">
      <c r="C60" s="24" t="s">
        <v>12</v>
      </c>
      <c r="D60" s="25">
        <v>269829</v>
      </c>
      <c r="E60" s="27">
        <v>80434</v>
      </c>
      <c r="F60" s="27">
        <v>29308</v>
      </c>
      <c r="G60" s="27">
        <v>37287</v>
      </c>
    </row>
    <row r="61" spans="3:12" ht="13.5" thickBot="1" x14ac:dyDescent="0.25">
      <c r="C61" s="24" t="s">
        <v>13</v>
      </c>
      <c r="D61" s="25">
        <v>14305</v>
      </c>
      <c r="E61" s="29">
        <v>881</v>
      </c>
      <c r="F61" s="26">
        <v>1204</v>
      </c>
      <c r="G61" s="26">
        <v>7122</v>
      </c>
    </row>
    <row r="62" spans="3:12" ht="13.5" thickBot="1" x14ac:dyDescent="0.25">
      <c r="C62" s="24" t="s">
        <v>16</v>
      </c>
      <c r="D62" s="25">
        <v>83811</v>
      </c>
      <c r="E62" s="27">
        <v>103283</v>
      </c>
      <c r="F62" s="27">
        <v>115326</v>
      </c>
      <c r="G62" s="27">
        <v>235766</v>
      </c>
    </row>
    <row r="63" spans="3:12" ht="13.5" thickBot="1" x14ac:dyDescent="0.25">
      <c r="C63" s="24" t="s">
        <v>17</v>
      </c>
      <c r="D63" s="25">
        <v>589910</v>
      </c>
      <c r="E63" s="26">
        <v>429334</v>
      </c>
      <c r="F63" s="26">
        <v>533081</v>
      </c>
      <c r="G63" s="26">
        <v>500216</v>
      </c>
    </row>
    <row r="64" spans="3:12" ht="13.5" thickBot="1" x14ac:dyDescent="0.25">
      <c r="C64" s="24" t="s">
        <v>145</v>
      </c>
      <c r="D64" s="25">
        <v>162918</v>
      </c>
      <c r="E64" s="27">
        <v>173214</v>
      </c>
      <c r="F64" s="27">
        <v>431709</v>
      </c>
      <c r="G64" s="27">
        <v>270826</v>
      </c>
    </row>
    <row r="65" spans="3:7" ht="13.5" thickBot="1" x14ac:dyDescent="0.25">
      <c r="C65" s="24" t="s">
        <v>18</v>
      </c>
      <c r="D65" s="25">
        <v>527811</v>
      </c>
      <c r="E65" s="26">
        <v>629832</v>
      </c>
      <c r="F65" s="26">
        <v>1053741</v>
      </c>
      <c r="G65" s="26">
        <v>855358</v>
      </c>
    </row>
    <row r="66" spans="3:7" ht="13.5" thickBot="1" x14ac:dyDescent="0.25">
      <c r="C66" s="28" t="s">
        <v>166</v>
      </c>
      <c r="D66" s="25">
        <v>12289246</v>
      </c>
      <c r="E66" s="27">
        <v>14707240</v>
      </c>
      <c r="F66" s="27">
        <v>23575243</v>
      </c>
      <c r="G66" s="27">
        <v>14420630</v>
      </c>
    </row>
    <row r="67" spans="3:7" ht="13.5" thickBot="1" x14ac:dyDescent="0.25">
      <c r="C67" s="24" t="s">
        <v>6</v>
      </c>
      <c r="D67" s="25">
        <v>9323886</v>
      </c>
      <c r="E67" s="26">
        <v>13128578</v>
      </c>
      <c r="F67" s="26">
        <v>21432368</v>
      </c>
      <c r="G67" s="26">
        <v>12315944</v>
      </c>
    </row>
    <row r="68" spans="3:7" ht="13.5" thickBot="1" x14ac:dyDescent="0.25">
      <c r="C68" s="24" t="s">
        <v>7</v>
      </c>
      <c r="D68" s="25">
        <v>8368810</v>
      </c>
      <c r="E68" s="27">
        <v>11867525</v>
      </c>
      <c r="F68" s="27">
        <v>19102845</v>
      </c>
      <c r="G68" s="27">
        <v>10703631</v>
      </c>
    </row>
    <row r="69" spans="3:7" ht="13.5" thickBot="1" x14ac:dyDescent="0.25">
      <c r="C69" s="24" t="s">
        <v>21</v>
      </c>
      <c r="D69" s="25">
        <v>955076</v>
      </c>
      <c r="E69" s="26">
        <v>1261053</v>
      </c>
      <c r="F69" s="26">
        <v>2329523</v>
      </c>
      <c r="G69" s="26">
        <v>1612313</v>
      </c>
    </row>
    <row r="70" spans="3:7" ht="13.5" thickBot="1" x14ac:dyDescent="0.25">
      <c r="C70" s="24" t="s">
        <v>22</v>
      </c>
      <c r="D70" s="25">
        <v>769697</v>
      </c>
      <c r="E70" s="27">
        <v>997959</v>
      </c>
      <c r="F70" s="27">
        <v>1849306</v>
      </c>
      <c r="G70" s="27">
        <v>1273347</v>
      </c>
    </row>
    <row r="71" spans="3:7" ht="13.5" thickBot="1" x14ac:dyDescent="0.25">
      <c r="C71" s="24" t="s">
        <v>23</v>
      </c>
      <c r="D71" s="25">
        <v>104772</v>
      </c>
      <c r="E71" s="26">
        <v>159477</v>
      </c>
      <c r="F71" s="26">
        <v>315445</v>
      </c>
      <c r="G71" s="26">
        <v>206746</v>
      </c>
    </row>
    <row r="72" spans="3:7" ht="13.5" thickBot="1" x14ac:dyDescent="0.25">
      <c r="C72" s="24" t="s">
        <v>164</v>
      </c>
      <c r="D72" s="25">
        <v>80607</v>
      </c>
      <c r="E72" s="27">
        <v>103617</v>
      </c>
      <c r="F72" s="27">
        <v>164772</v>
      </c>
      <c r="G72" s="27">
        <v>132220</v>
      </c>
    </row>
    <row r="73" spans="3:7" ht="23.25" thickBot="1" x14ac:dyDescent="0.25">
      <c r="C73" s="24" t="s">
        <v>143</v>
      </c>
      <c r="D73" s="25">
        <v>1761563</v>
      </c>
      <c r="E73" s="26">
        <v>454649</v>
      </c>
      <c r="F73" s="26">
        <v>575772</v>
      </c>
      <c r="G73" s="26">
        <v>647259</v>
      </c>
    </row>
    <row r="74" spans="3:7" ht="13.5" thickBot="1" x14ac:dyDescent="0.25">
      <c r="C74" s="24" t="s">
        <v>10</v>
      </c>
      <c r="D74" s="25">
        <v>667030</v>
      </c>
      <c r="E74" s="27">
        <v>313979</v>
      </c>
      <c r="F74" s="27">
        <v>412947</v>
      </c>
      <c r="G74" s="27">
        <v>525844</v>
      </c>
    </row>
    <row r="75" spans="3:7" ht="23.25" thickBot="1" x14ac:dyDescent="0.25">
      <c r="C75" s="24" t="s">
        <v>144</v>
      </c>
      <c r="D75" s="25">
        <v>17663</v>
      </c>
      <c r="E75" s="26">
        <v>3814</v>
      </c>
      <c r="F75" s="26">
        <v>5481</v>
      </c>
      <c r="G75" s="26">
        <v>18836</v>
      </c>
    </row>
    <row r="76" spans="3:7" ht="13.5" thickBot="1" x14ac:dyDescent="0.25">
      <c r="C76" s="24" t="s">
        <v>11</v>
      </c>
      <c r="D76" s="25">
        <v>876492</v>
      </c>
      <c r="E76" s="27">
        <v>75046</v>
      </c>
      <c r="F76" s="27">
        <v>134189</v>
      </c>
      <c r="G76" s="27">
        <v>68301</v>
      </c>
    </row>
    <row r="77" spans="3:7" ht="13.5" thickBot="1" x14ac:dyDescent="0.25">
      <c r="C77" s="24" t="s">
        <v>12</v>
      </c>
      <c r="D77" s="25">
        <v>191223</v>
      </c>
      <c r="E77" s="26">
        <v>61349</v>
      </c>
      <c r="F77" s="26">
        <v>22031</v>
      </c>
      <c r="G77" s="26">
        <v>29566</v>
      </c>
    </row>
    <row r="78" spans="3:7" ht="13.5" thickBot="1" x14ac:dyDescent="0.25">
      <c r="C78" s="24" t="s">
        <v>13</v>
      </c>
      <c r="D78" s="25">
        <v>9155</v>
      </c>
      <c r="E78" s="30">
        <v>461</v>
      </c>
      <c r="F78" s="27">
        <v>1124</v>
      </c>
      <c r="G78" s="27">
        <v>4712</v>
      </c>
    </row>
    <row r="79" spans="3:7" ht="13.5" thickBot="1" x14ac:dyDescent="0.25">
      <c r="C79" s="24" t="s">
        <v>16</v>
      </c>
      <c r="D79" s="25">
        <v>30268</v>
      </c>
      <c r="E79" s="26">
        <v>37927</v>
      </c>
      <c r="F79" s="26">
        <v>38336</v>
      </c>
      <c r="G79" s="26">
        <v>86569</v>
      </c>
    </row>
    <row r="80" spans="3:7" ht="13.5" thickBot="1" x14ac:dyDescent="0.25">
      <c r="C80" s="24" t="s">
        <v>17</v>
      </c>
      <c r="D80" s="25">
        <v>561874</v>
      </c>
      <c r="E80" s="27">
        <v>377470</v>
      </c>
      <c r="F80" s="27">
        <v>390254</v>
      </c>
      <c r="G80" s="27">
        <v>414909</v>
      </c>
    </row>
    <row r="81" spans="3:7" ht="13.5" thickBot="1" x14ac:dyDescent="0.25">
      <c r="C81" s="24" t="s">
        <v>145</v>
      </c>
      <c r="D81" s="25">
        <v>123408</v>
      </c>
      <c r="E81" s="26">
        <v>87706</v>
      </c>
      <c r="F81" s="26">
        <v>211386</v>
      </c>
      <c r="G81" s="26">
        <v>134775</v>
      </c>
    </row>
    <row r="82" spans="3:7" ht="13.5" thickBot="1" x14ac:dyDescent="0.25">
      <c r="C82" s="24" t="s">
        <v>18</v>
      </c>
      <c r="D82" s="25">
        <v>488247</v>
      </c>
      <c r="E82" s="25">
        <v>620910</v>
      </c>
      <c r="F82" s="25">
        <v>927127</v>
      </c>
      <c r="G82" s="25">
        <v>821174</v>
      </c>
    </row>
    <row r="83" spans="3:7" ht="23.25" thickBot="1" x14ac:dyDescent="0.25">
      <c r="C83" s="213"/>
      <c r="D83" s="31" t="s">
        <v>29</v>
      </c>
      <c r="E83" s="31" t="s">
        <v>30</v>
      </c>
      <c r="F83" s="31" t="s">
        <v>31</v>
      </c>
      <c r="G83" s="31" t="s">
        <v>32</v>
      </c>
    </row>
    <row r="84" spans="3:7" ht="13.5" thickBot="1" x14ac:dyDescent="0.25">
      <c r="C84" s="214"/>
      <c r="D84" s="32" t="s">
        <v>0</v>
      </c>
      <c r="E84" s="32" t="s">
        <v>0</v>
      </c>
      <c r="F84" s="32" t="s">
        <v>0</v>
      </c>
      <c r="G84" s="32" t="s">
        <v>0</v>
      </c>
    </row>
    <row r="85" spans="3:7" x14ac:dyDescent="0.2">
      <c r="C85" s="33"/>
    </row>
    <row r="86" spans="3:7" x14ac:dyDescent="0.2">
      <c r="C86" s="33"/>
    </row>
    <row r="87" spans="3:7" ht="13.5" thickBot="1" x14ac:dyDescent="0.25">
      <c r="C87" s="34"/>
    </row>
    <row r="88" spans="3:7" ht="13.5" thickBot="1" x14ac:dyDescent="0.25">
      <c r="C88" s="35" t="s">
        <v>167</v>
      </c>
    </row>
    <row r="89" spans="3:7" ht="13.5" thickBot="1" x14ac:dyDescent="0.25">
      <c r="C89" s="36"/>
    </row>
    <row r="90" spans="3:7" ht="13.5" thickBot="1" x14ac:dyDescent="0.25">
      <c r="C90" s="35" t="s">
        <v>168</v>
      </c>
    </row>
    <row r="91" spans="3:7" x14ac:dyDescent="0.2">
      <c r="C91" s="37" t="s">
        <v>169</v>
      </c>
    </row>
    <row r="92" spans="3:7" x14ac:dyDescent="0.2">
      <c r="C92" s="37" t="s">
        <v>170</v>
      </c>
    </row>
    <row r="93" spans="3:7" x14ac:dyDescent="0.2">
      <c r="C93" s="37" t="s">
        <v>171</v>
      </c>
    </row>
    <row r="94" spans="3:7" x14ac:dyDescent="0.2">
      <c r="C94" s="37" t="s">
        <v>172</v>
      </c>
    </row>
    <row r="95" spans="3:7" x14ac:dyDescent="0.2">
      <c r="C95" s="37" t="s">
        <v>173</v>
      </c>
    </row>
    <row r="96" spans="3:7" x14ac:dyDescent="0.2">
      <c r="C96" s="37" t="s">
        <v>174</v>
      </c>
    </row>
    <row r="97" spans="3:3" x14ac:dyDescent="0.2">
      <c r="C97" s="37" t="s">
        <v>175</v>
      </c>
    </row>
    <row r="98" spans="3:3" x14ac:dyDescent="0.2">
      <c r="C98" s="37" t="s">
        <v>176</v>
      </c>
    </row>
    <row r="99" spans="3:3" ht="13.5" thickBot="1" x14ac:dyDescent="0.25">
      <c r="C99" s="21" t="s">
        <v>177</v>
      </c>
    </row>
    <row r="100" spans="3:3" ht="13.5" thickBot="1" x14ac:dyDescent="0.25">
      <c r="C100" s="36"/>
    </row>
    <row r="101" spans="3:3" ht="13.5" thickBot="1" x14ac:dyDescent="0.25">
      <c r="C101" s="35" t="s">
        <v>178</v>
      </c>
    </row>
    <row r="102" spans="3:3" ht="13.5" thickBot="1" x14ac:dyDescent="0.25">
      <c r="C102" s="36"/>
    </row>
    <row r="103" spans="3:3" ht="13.5" thickBot="1" x14ac:dyDescent="0.25">
      <c r="C103" s="35" t="s">
        <v>179</v>
      </c>
    </row>
    <row r="104" spans="3:3" ht="13.5" thickBot="1" x14ac:dyDescent="0.25">
      <c r="C104" s="36"/>
    </row>
    <row r="105" spans="3:3" ht="13.5" thickBot="1" x14ac:dyDescent="0.25">
      <c r="C105" s="35" t="s">
        <v>180</v>
      </c>
    </row>
  </sheetData>
  <mergeCells count="7">
    <mergeCell ref="N3:N4"/>
    <mergeCell ref="I3:I4"/>
    <mergeCell ref="C83:C84"/>
    <mergeCell ref="J3:J4"/>
    <mergeCell ref="K3:K4"/>
    <mergeCell ref="L3:L4"/>
    <mergeCell ref="M3:M4"/>
  </mergeCells>
  <hyperlinks>
    <hyperlink ref="C26" r:id="rId1" display="javascript:openMetadata('table','table.en.ACS_10_1YR_B08006')"/>
    <hyperlink ref="C27" r:id="rId2" display="javascript:openMetadata('table','table.en.ACS_10_1YR_B08006')"/>
    <hyperlink ref="C99" r:id="rId3" display="http://www.census.gov/acs/www/data_documentation/documentation_main/"/>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27"/>
  <sheetViews>
    <sheetView zoomScaleNormal="100" zoomScaleSheetLayoutView="100" workbookViewId="0">
      <selection activeCell="K17" sqref="K17"/>
    </sheetView>
  </sheetViews>
  <sheetFormatPr defaultRowHeight="12.75" x14ac:dyDescent="0.2"/>
  <cols>
    <col min="1" max="16384" width="9.140625" style="16"/>
  </cols>
  <sheetData>
    <row r="1" spans="1:25" ht="15" x14ac:dyDescent="0.2">
      <c r="G1" s="219"/>
      <c r="H1" s="219"/>
      <c r="I1" s="219"/>
      <c r="J1" s="219"/>
    </row>
    <row r="2" spans="1:25" x14ac:dyDescent="0.2">
      <c r="A2" s="38" t="s">
        <v>181</v>
      </c>
      <c r="D2" s="16" t="s">
        <v>2</v>
      </c>
      <c r="E2" s="16" t="s">
        <v>3</v>
      </c>
      <c r="F2" s="39" t="s">
        <v>141</v>
      </c>
      <c r="H2" s="41"/>
      <c r="I2" s="42"/>
      <c r="J2" s="42"/>
      <c r="K2" s="42"/>
      <c r="L2" s="42"/>
      <c r="M2" s="43"/>
      <c r="N2" s="42"/>
      <c r="O2" s="42"/>
    </row>
    <row r="3" spans="1:25" x14ac:dyDescent="0.2">
      <c r="A3" t="s">
        <v>139</v>
      </c>
      <c r="C3" t="s">
        <v>140</v>
      </c>
      <c r="D3" s="1">
        <v>0.35552905777392352</v>
      </c>
      <c r="E3" s="55">
        <v>0.32370584740402863</v>
      </c>
      <c r="F3" s="1">
        <v>0.3830181620871066</v>
      </c>
      <c r="G3" s="55">
        <f>+F3-D3</f>
        <v>2.7489104313183077E-2</v>
      </c>
      <c r="H3" s="56">
        <f>+G3/D3</f>
        <v>7.7318868070308494E-2</v>
      </c>
      <c r="I3" s="42"/>
      <c r="J3" s="41"/>
      <c r="K3" s="46"/>
      <c r="L3" s="46"/>
      <c r="M3" s="41"/>
      <c r="N3" s="47"/>
      <c r="O3" s="42"/>
    </row>
    <row r="4" spans="1:25" x14ac:dyDescent="0.2">
      <c r="A4" t="s">
        <v>42</v>
      </c>
      <c r="C4" t="s">
        <v>138</v>
      </c>
      <c r="D4" s="1">
        <v>0.23875579594855029</v>
      </c>
      <c r="E4" s="55">
        <v>0.23461945234455059</v>
      </c>
      <c r="F4" s="55">
        <v>0.2656365098241239</v>
      </c>
      <c r="G4" s="55">
        <f t="shared" ref="G4:G53" si="0">+F4-D4</f>
        <v>2.6880713875573614E-2</v>
      </c>
      <c r="H4" s="56">
        <f t="shared" ref="H4:H53" si="1">+G4/D4</f>
        <v>0.11258664431068373</v>
      </c>
      <c r="I4" s="41"/>
      <c r="J4" s="42"/>
      <c r="K4" s="46"/>
      <c r="L4" s="46"/>
      <c r="M4" s="42"/>
      <c r="N4" s="46"/>
      <c r="O4" s="42"/>
    </row>
    <row r="5" spans="1:25" x14ac:dyDescent="0.2">
      <c r="A5" t="s">
        <v>126</v>
      </c>
      <c r="C5" t="s">
        <v>127</v>
      </c>
      <c r="D5" s="1">
        <v>9.831911621065921E-2</v>
      </c>
      <c r="E5" s="55">
        <v>8.4063295699589091E-2</v>
      </c>
      <c r="F5" s="55">
        <v>8.5359072577895573E-2</v>
      </c>
      <c r="G5" s="55">
        <f t="shared" si="0"/>
        <v>-1.2960043632763638E-2</v>
      </c>
      <c r="H5" s="56">
        <f t="shared" si="1"/>
        <v>-0.13181611198574406</v>
      </c>
      <c r="I5" s="42"/>
      <c r="J5" s="42"/>
      <c r="K5" s="46"/>
      <c r="L5" s="46"/>
      <c r="M5" s="42"/>
      <c r="N5" s="46"/>
      <c r="O5" s="42"/>
    </row>
    <row r="6" spans="1:25" x14ac:dyDescent="0.2">
      <c r="A6" t="s">
        <v>41</v>
      </c>
      <c r="C6" t="s">
        <v>130</v>
      </c>
      <c r="D6" s="1">
        <v>8.5887264719551895E-2</v>
      </c>
      <c r="E6" s="55">
        <v>9.2541213769868444E-2</v>
      </c>
      <c r="F6" s="55">
        <v>0.1063716644780914</v>
      </c>
      <c r="G6" s="55">
        <f t="shared" si="0"/>
        <v>2.0484399758539509E-2</v>
      </c>
      <c r="H6" s="56">
        <f t="shared" si="1"/>
        <v>0.23850334302096265</v>
      </c>
      <c r="I6" s="42"/>
      <c r="J6" s="41"/>
      <c r="K6" s="46"/>
      <c r="L6" s="46"/>
      <c r="M6" s="42"/>
      <c r="N6" s="47"/>
      <c r="O6" s="42"/>
    </row>
    <row r="7" spans="1:25" x14ac:dyDescent="0.2">
      <c r="A7" t="s">
        <v>120</v>
      </c>
      <c r="C7" t="s">
        <v>121</v>
      </c>
      <c r="D7" s="1">
        <v>8.0302215670994104E-2</v>
      </c>
      <c r="E7" s="55">
        <v>8.4139182392876197E-2</v>
      </c>
      <c r="F7" s="55">
        <v>8.9803226733799854E-2</v>
      </c>
      <c r="G7" s="55">
        <f t="shared" si="0"/>
        <v>9.5010110628057504E-3</v>
      </c>
      <c r="H7" s="56">
        <f t="shared" si="1"/>
        <v>0.11831567763624737</v>
      </c>
      <c r="I7" s="42"/>
      <c r="J7" s="42"/>
      <c r="K7" s="46"/>
      <c r="L7" s="46"/>
      <c r="M7" s="42"/>
      <c r="N7" s="47"/>
      <c r="O7" s="42"/>
    </row>
    <row r="8" spans="1:25" ht="14.25" x14ac:dyDescent="0.2">
      <c r="A8" t="s">
        <v>122</v>
      </c>
      <c r="C8" t="s">
        <v>123</v>
      </c>
      <c r="D8" s="1">
        <v>7.9115410427229096E-2</v>
      </c>
      <c r="E8" s="55">
        <v>6.9603768998367843E-2</v>
      </c>
      <c r="F8" s="1">
        <v>8.6195454548646633E-2</v>
      </c>
      <c r="G8" s="55">
        <f t="shared" si="0"/>
        <v>7.0800441214175364E-3</v>
      </c>
      <c r="H8" s="56">
        <f t="shared" si="1"/>
        <v>8.9490076373045041E-2</v>
      </c>
      <c r="I8" s="42"/>
      <c r="J8" s="42"/>
      <c r="K8" s="46"/>
      <c r="L8" s="46"/>
      <c r="M8" s="42"/>
      <c r="N8" s="47"/>
      <c r="O8" s="42"/>
      <c r="Y8" s="48"/>
    </row>
    <row r="9" spans="1:25" x14ac:dyDescent="0.2">
      <c r="A9" t="s">
        <v>136</v>
      </c>
      <c r="C9" t="s">
        <v>137</v>
      </c>
      <c r="D9" s="1">
        <v>7.1256593837239007E-2</v>
      </c>
      <c r="E9" s="55">
        <v>6.0835826726212142E-2</v>
      </c>
      <c r="F9" s="1">
        <v>6.5669143991662807E-2</v>
      </c>
      <c r="G9" s="55">
        <f t="shared" si="0"/>
        <v>-5.5874498455762006E-3</v>
      </c>
      <c r="H9" s="56">
        <f t="shared" si="1"/>
        <v>-7.8413091963654521E-2</v>
      </c>
      <c r="I9" s="42"/>
      <c r="J9" s="42"/>
      <c r="K9" s="46"/>
      <c r="L9" s="46"/>
      <c r="M9" s="42"/>
      <c r="N9" s="47"/>
      <c r="O9" s="42"/>
    </row>
    <row r="10" spans="1:25" x14ac:dyDescent="0.2">
      <c r="A10" t="s">
        <v>103</v>
      </c>
      <c r="C10" t="s">
        <v>104</v>
      </c>
      <c r="D10" s="1">
        <v>6.3483848192228617E-2</v>
      </c>
      <c r="E10" s="55">
        <v>5.1190448337115821E-2</v>
      </c>
      <c r="F10" s="1">
        <v>5.4151247330319452E-2</v>
      </c>
      <c r="G10" s="55">
        <f t="shared" si="0"/>
        <v>-9.3326008619091655E-3</v>
      </c>
      <c r="H10" s="56">
        <f t="shared" si="1"/>
        <v>-0.14700748501650562</v>
      </c>
      <c r="I10" s="42"/>
      <c r="J10" s="41"/>
      <c r="K10" s="46"/>
      <c r="L10" s="46"/>
      <c r="M10" s="42"/>
      <c r="N10" s="46"/>
      <c r="O10" s="42"/>
    </row>
    <row r="11" spans="1:25" x14ac:dyDescent="0.2">
      <c r="A11" t="s">
        <v>131</v>
      </c>
      <c r="C11" t="s">
        <v>132</v>
      </c>
      <c r="D11" s="1">
        <v>4.8345904843887302E-2</v>
      </c>
      <c r="E11" s="55">
        <v>4.9521456325919151E-2</v>
      </c>
      <c r="F11" s="1">
        <v>5.1221761802848043E-2</v>
      </c>
      <c r="G11" s="55">
        <f t="shared" si="0"/>
        <v>2.8758569589607402E-3</v>
      </c>
      <c r="H11" s="56">
        <f t="shared" si="1"/>
        <v>5.9485016740241113E-2</v>
      </c>
      <c r="I11" s="42"/>
      <c r="J11" s="42"/>
      <c r="K11" s="46"/>
      <c r="L11" s="46"/>
      <c r="M11" s="42"/>
      <c r="N11" s="46"/>
      <c r="O11" s="42"/>
      <c r="S11" s="17"/>
    </row>
    <row r="12" spans="1:25" x14ac:dyDescent="0.2">
      <c r="A12" t="s">
        <v>124</v>
      </c>
      <c r="C12" t="s">
        <v>125</v>
      </c>
      <c r="D12" s="1">
        <v>4.2267528160836176E-2</v>
      </c>
      <c r="E12" s="55">
        <v>4.5213033301262258E-2</v>
      </c>
      <c r="F12" s="1">
        <v>5.2783276674004967E-2</v>
      </c>
      <c r="G12" s="55">
        <f t="shared" si="0"/>
        <v>1.0515748513168791E-2</v>
      </c>
      <c r="H12" s="56">
        <f t="shared" si="1"/>
        <v>0.24879024089495652</v>
      </c>
      <c r="I12" s="42"/>
      <c r="J12" s="42"/>
      <c r="K12" s="46"/>
      <c r="L12" s="46"/>
      <c r="M12" s="42"/>
      <c r="N12" s="46"/>
      <c r="O12" s="42"/>
    </row>
    <row r="13" spans="1:25" x14ac:dyDescent="0.2">
      <c r="A13" t="s">
        <v>99</v>
      </c>
      <c r="C13" t="s">
        <v>100</v>
      </c>
      <c r="D13" s="1">
        <v>3.8500625067924898E-2</v>
      </c>
      <c r="E13" s="55">
        <v>3.430964265815005E-2</v>
      </c>
      <c r="F13" s="55">
        <v>4.3780388420506827E-2</v>
      </c>
      <c r="G13" s="55">
        <f t="shared" si="0"/>
        <v>5.2797633525819287E-3</v>
      </c>
      <c r="H13" s="56">
        <f t="shared" si="1"/>
        <v>0.13713448400557349</v>
      </c>
      <c r="I13" s="42"/>
      <c r="J13" s="42"/>
      <c r="K13" s="46"/>
      <c r="L13" s="46"/>
      <c r="M13" s="42"/>
      <c r="N13" s="46"/>
      <c r="O13" s="42"/>
    </row>
    <row r="14" spans="1:25" x14ac:dyDescent="0.2">
      <c r="A14" t="s">
        <v>68</v>
      </c>
      <c r="C14" t="s">
        <v>69</v>
      </c>
      <c r="D14" s="1">
        <v>3.836404249445155E-2</v>
      </c>
      <c r="E14" s="55">
        <v>3.9016957932747245E-2</v>
      </c>
      <c r="F14" s="1">
        <v>4.4736586285691535E-2</v>
      </c>
      <c r="G14" s="55">
        <f t="shared" si="0"/>
        <v>6.3725437912399846E-3</v>
      </c>
      <c r="H14" s="56">
        <f t="shared" si="1"/>
        <v>0.1661072029143337</v>
      </c>
      <c r="I14" s="42"/>
      <c r="J14" s="42"/>
      <c r="K14" s="46"/>
      <c r="L14" s="46"/>
      <c r="M14" s="42"/>
      <c r="N14" s="46"/>
      <c r="O14" s="42"/>
      <c r="Q14" s="49"/>
    </row>
    <row r="15" spans="1:25" x14ac:dyDescent="0.2">
      <c r="A15" t="s">
        <v>93</v>
      </c>
      <c r="C15" t="s">
        <v>94</v>
      </c>
      <c r="D15" s="1">
        <v>3.5159512547406284E-2</v>
      </c>
      <c r="E15" s="55">
        <v>3.1228237219715061E-2</v>
      </c>
      <c r="F15" s="1">
        <v>3.4700455925560585E-2</v>
      </c>
      <c r="G15" s="55">
        <f t="shared" si="0"/>
        <v>-4.5905662184569929E-4</v>
      </c>
      <c r="H15" s="56">
        <f t="shared" si="1"/>
        <v>-1.3056398925518206E-2</v>
      </c>
      <c r="I15" s="42"/>
      <c r="J15" s="42"/>
      <c r="K15" s="46"/>
      <c r="L15" s="46"/>
      <c r="M15" s="42"/>
      <c r="N15" s="46"/>
      <c r="O15" s="42"/>
    </row>
    <row r="16" spans="1:25" x14ac:dyDescent="0.2">
      <c r="A16" t="s">
        <v>128</v>
      </c>
      <c r="C16" t="s">
        <v>129</v>
      </c>
      <c r="D16" s="1">
        <v>3.2956924051317303E-2</v>
      </c>
      <c r="E16" s="55">
        <v>4.1164495622525575E-2</v>
      </c>
      <c r="F16" s="1">
        <v>4.2197652037026585E-2</v>
      </c>
      <c r="G16" s="55">
        <f t="shared" si="0"/>
        <v>9.2407279857092822E-3</v>
      </c>
      <c r="H16" s="56">
        <f t="shared" si="1"/>
        <v>0.28038805961747287</v>
      </c>
      <c r="I16" s="42"/>
      <c r="J16" s="42"/>
      <c r="K16" s="46"/>
      <c r="L16" s="46"/>
      <c r="M16" s="42"/>
      <c r="N16" s="46"/>
      <c r="O16" s="42"/>
    </row>
    <row r="17" spans="1:15" ht="15" x14ac:dyDescent="0.25">
      <c r="A17" t="s">
        <v>112</v>
      </c>
      <c r="C17" t="s">
        <v>113</v>
      </c>
      <c r="D17" s="1">
        <v>2.820500293140512E-2</v>
      </c>
      <c r="E17" s="55">
        <v>3.107511549649233E-2</v>
      </c>
      <c r="F17" s="1">
        <v>2.9598838928512887E-2</v>
      </c>
      <c r="G17" s="55">
        <f t="shared" si="0"/>
        <v>1.3938359971077674E-3</v>
      </c>
      <c r="H17" s="56">
        <f t="shared" si="1"/>
        <v>4.9418041207001183E-2</v>
      </c>
      <c r="I17" s="42"/>
      <c r="J17" s="39"/>
      <c r="K17" s="198" t="s">
        <v>595</v>
      </c>
      <c r="L17" s="46"/>
      <c r="M17" s="42"/>
      <c r="N17" s="46"/>
      <c r="O17" s="42"/>
    </row>
    <row r="18" spans="1:15" x14ac:dyDescent="0.2">
      <c r="A18" t="s">
        <v>87</v>
      </c>
      <c r="C18" t="s">
        <v>88</v>
      </c>
      <c r="D18" s="1">
        <v>2.7957877850628005E-2</v>
      </c>
      <c r="E18" s="55">
        <v>2.1760678952844125E-2</v>
      </c>
      <c r="F18" s="1">
        <v>1.4212976237178977E-2</v>
      </c>
      <c r="G18" s="55">
        <f t="shared" si="0"/>
        <v>-1.3744901613449028E-2</v>
      </c>
      <c r="H18" s="56">
        <f t="shared" si="1"/>
        <v>-0.49162893145483438</v>
      </c>
      <c r="I18" s="42"/>
      <c r="J18" s="42"/>
      <c r="K18" s="46"/>
      <c r="L18" s="46"/>
      <c r="M18" s="42"/>
      <c r="N18" s="46"/>
      <c r="O18" s="42"/>
    </row>
    <row r="19" spans="1:15" x14ac:dyDescent="0.2">
      <c r="A19" t="s">
        <v>95</v>
      </c>
      <c r="C19" t="s">
        <v>96</v>
      </c>
      <c r="D19" s="1">
        <v>2.6333113678790803E-2</v>
      </c>
      <c r="E19" s="55">
        <v>2.141382094836549E-2</v>
      </c>
      <c r="F19" s="1">
        <v>2.2705550040504865E-2</v>
      </c>
      <c r="G19" s="55">
        <f t="shared" si="0"/>
        <v>-3.6275636382859383E-3</v>
      </c>
      <c r="H19" s="56">
        <f t="shared" si="1"/>
        <v>-0.13775673027256355</v>
      </c>
      <c r="I19" s="42"/>
      <c r="J19" s="42"/>
      <c r="K19" s="46"/>
      <c r="L19" s="46"/>
      <c r="M19" s="42"/>
      <c r="N19" s="46"/>
      <c r="O19" s="42"/>
    </row>
    <row r="20" spans="1:15" x14ac:dyDescent="0.2">
      <c r="A20" t="s">
        <v>114</v>
      </c>
      <c r="C20" t="s">
        <v>115</v>
      </c>
      <c r="D20" s="1">
        <v>2.4749879674301901E-2</v>
      </c>
      <c r="E20" s="55">
        <v>3.8395502380423656E-2</v>
      </c>
      <c r="F20" s="55">
        <v>3.2848647922794905E-2</v>
      </c>
      <c r="G20" s="55">
        <f t="shared" si="0"/>
        <v>8.0987682484930032E-3</v>
      </c>
      <c r="H20" s="56">
        <f t="shared" si="1"/>
        <v>0.32722455038446319</v>
      </c>
      <c r="I20" s="42"/>
      <c r="J20" s="42"/>
      <c r="K20" s="46"/>
      <c r="L20" s="46"/>
      <c r="M20" s="42"/>
      <c r="N20" s="46"/>
      <c r="O20" s="42"/>
    </row>
    <row r="21" spans="1:15" x14ac:dyDescent="0.2">
      <c r="A21" t="s">
        <v>64</v>
      </c>
      <c r="C21" t="s">
        <v>65</v>
      </c>
      <c r="D21" s="1">
        <v>2.468466221972861E-2</v>
      </c>
      <c r="E21" s="55">
        <v>2.3823346676037114E-2</v>
      </c>
      <c r="F21" s="1">
        <v>2.7929864913289498E-2</v>
      </c>
      <c r="G21" s="55">
        <f t="shared" si="0"/>
        <v>3.2452026935608884E-3</v>
      </c>
      <c r="H21" s="56">
        <f t="shared" si="1"/>
        <v>0.13146636015003843</v>
      </c>
      <c r="I21" s="42"/>
      <c r="J21" s="42"/>
      <c r="K21" s="46"/>
      <c r="L21" s="46"/>
      <c r="M21" s="42"/>
      <c r="N21" s="46"/>
      <c r="O21" s="42"/>
    </row>
    <row r="22" spans="1:15" x14ac:dyDescent="0.2">
      <c r="A22" t="s">
        <v>49</v>
      </c>
      <c r="C22" t="s">
        <v>50</v>
      </c>
      <c r="D22" s="1">
        <v>2.4518268378067826E-2</v>
      </c>
      <c r="E22" s="55">
        <v>1.9821008007536504E-2</v>
      </c>
      <c r="F22" s="1">
        <v>1.6678926909886226E-2</v>
      </c>
      <c r="G22" s="55">
        <f t="shared" si="0"/>
        <v>-7.8393414681816008E-3</v>
      </c>
      <c r="H22" s="56">
        <f t="shared" si="1"/>
        <v>-0.31973471157506694</v>
      </c>
      <c r="I22" s="42"/>
      <c r="J22" s="42"/>
      <c r="K22" s="46"/>
      <c r="L22" s="46"/>
      <c r="M22" s="42"/>
      <c r="N22" s="46"/>
      <c r="O22" s="42"/>
    </row>
    <row r="23" spans="1:15" x14ac:dyDescent="0.2">
      <c r="A23" t="s">
        <v>73</v>
      </c>
      <c r="C23" t="s">
        <v>74</v>
      </c>
      <c r="D23" s="1">
        <v>2.3803981034101931E-2</v>
      </c>
      <c r="E23" s="55">
        <v>1.8794330853809688E-2</v>
      </c>
      <c r="F23" s="55">
        <v>1.6673060230269814E-2</v>
      </c>
      <c r="G23" s="55">
        <f t="shared" si="0"/>
        <v>-7.1309208038321178E-3</v>
      </c>
      <c r="H23" s="56">
        <f t="shared" si="1"/>
        <v>-0.29956841225911984</v>
      </c>
      <c r="I23" s="42"/>
      <c r="J23" s="42"/>
      <c r="K23" s="46"/>
      <c r="L23" s="46"/>
      <c r="M23" s="42"/>
      <c r="N23" s="46"/>
      <c r="O23" s="42"/>
    </row>
    <row r="24" spans="1:15" x14ac:dyDescent="0.2">
      <c r="A24" t="s">
        <v>40</v>
      </c>
      <c r="C24" t="s">
        <v>81</v>
      </c>
      <c r="D24" s="1">
        <v>2.3709618527142456E-2</v>
      </c>
      <c r="E24" s="55">
        <v>2.7581955129064251E-2</v>
      </c>
      <c r="F24" s="55">
        <v>2.9979408183267168E-2</v>
      </c>
      <c r="G24" s="55">
        <f t="shared" si="0"/>
        <v>6.2697896561247114E-3</v>
      </c>
      <c r="H24" s="56">
        <f t="shared" si="1"/>
        <v>0.26444076478696354</v>
      </c>
      <c r="I24" s="42"/>
      <c r="J24" s="42"/>
      <c r="K24" s="46"/>
      <c r="L24" s="46"/>
      <c r="M24" s="42"/>
      <c r="N24" s="46"/>
      <c r="O24" s="42"/>
    </row>
    <row r="25" spans="1:15" x14ac:dyDescent="0.2">
      <c r="A25" t="s">
        <v>107</v>
      </c>
      <c r="C25" t="s">
        <v>108</v>
      </c>
      <c r="D25" s="1">
        <v>2.2985461020022503E-2</v>
      </c>
      <c r="E25" s="55">
        <v>2.2210173692465581E-2</v>
      </c>
      <c r="F25" s="1">
        <v>2.1286425017768302E-2</v>
      </c>
      <c r="G25" s="55">
        <f t="shared" si="0"/>
        <v>-1.6990360022542013E-3</v>
      </c>
      <c r="H25" s="56">
        <f t="shared" si="1"/>
        <v>-7.3917856195017395E-2</v>
      </c>
      <c r="I25" s="42"/>
      <c r="J25" s="42"/>
      <c r="K25" s="46"/>
      <c r="L25" s="46"/>
      <c r="M25" s="42"/>
      <c r="N25" s="46"/>
      <c r="O25" s="42"/>
    </row>
    <row r="26" spans="1:15" x14ac:dyDescent="0.2">
      <c r="A26" t="s">
        <v>91</v>
      </c>
      <c r="C26" t="s">
        <v>92</v>
      </c>
      <c r="D26" s="1">
        <v>2.1251990838431233E-2</v>
      </c>
      <c r="E26" s="55">
        <v>1.7845843058569809E-2</v>
      </c>
      <c r="F26" s="1">
        <v>1.5125772959082965E-2</v>
      </c>
      <c r="G26" s="55">
        <f t="shared" si="0"/>
        <v>-6.1262178793482676E-3</v>
      </c>
      <c r="H26" s="56">
        <f t="shared" si="1"/>
        <v>-0.28826559948773672</v>
      </c>
      <c r="I26" s="42"/>
      <c r="J26" s="50"/>
      <c r="K26" s="51"/>
      <c r="L26" s="51"/>
      <c r="M26" s="50"/>
      <c r="N26" s="51"/>
      <c r="O26" s="42"/>
    </row>
    <row r="27" spans="1:15" x14ac:dyDescent="0.2">
      <c r="A27" t="s">
        <v>116</v>
      </c>
      <c r="C27" t="s">
        <v>117</v>
      </c>
      <c r="D27" s="1">
        <v>1.9428290820215369E-2</v>
      </c>
      <c r="E27" s="55">
        <v>1.7614498766057651E-2</v>
      </c>
      <c r="F27" s="55">
        <v>1.7861127246943845E-2</v>
      </c>
      <c r="G27" s="55">
        <f t="shared" si="0"/>
        <v>-1.5671635732715239E-3</v>
      </c>
      <c r="H27" s="56">
        <f t="shared" si="1"/>
        <v>-8.0663996013528444E-2</v>
      </c>
      <c r="I27" s="42"/>
      <c r="J27" s="42"/>
      <c r="K27" s="46"/>
      <c r="L27" s="46"/>
      <c r="M27" s="50"/>
      <c r="N27" s="46"/>
      <c r="O27" s="42"/>
    </row>
    <row r="28" spans="1:15" x14ac:dyDescent="0.2">
      <c r="A28" t="s">
        <v>101</v>
      </c>
      <c r="C28" t="s">
        <v>102</v>
      </c>
      <c r="D28" s="1">
        <v>1.91624944136803E-2</v>
      </c>
      <c r="E28" s="55">
        <v>1.0173966417502584E-2</v>
      </c>
      <c r="F28" s="55">
        <v>8.0520442101114816E-3</v>
      </c>
      <c r="G28" s="55">
        <f t="shared" si="0"/>
        <v>-1.1110450203568819E-2</v>
      </c>
      <c r="H28" s="56">
        <f t="shared" si="1"/>
        <v>-0.57980187567005659</v>
      </c>
      <c r="I28" s="42"/>
      <c r="J28" s="42"/>
      <c r="K28" s="46"/>
      <c r="L28" s="46"/>
      <c r="M28" s="42"/>
      <c r="N28" s="46"/>
      <c r="O28" s="42"/>
    </row>
    <row r="29" spans="1:15" x14ac:dyDescent="0.2">
      <c r="A29" t="s">
        <v>82</v>
      </c>
      <c r="C29" t="s">
        <v>83</v>
      </c>
      <c r="D29" s="1">
        <v>1.8838019540070399E-2</v>
      </c>
      <c r="E29" s="55">
        <v>1.7328083100705192E-2</v>
      </c>
      <c r="F29" s="1">
        <v>2.0425312818817758E-2</v>
      </c>
      <c r="G29" s="55">
        <f t="shared" si="0"/>
        <v>1.5872932787473586E-3</v>
      </c>
      <c r="H29" s="56">
        <f t="shared" si="1"/>
        <v>8.4260093019386834E-2</v>
      </c>
      <c r="I29" s="42"/>
      <c r="J29" s="42"/>
      <c r="K29" s="46"/>
      <c r="L29" s="46"/>
      <c r="M29" s="42"/>
      <c r="N29" s="46"/>
      <c r="O29" s="42"/>
    </row>
    <row r="30" spans="1:15" x14ac:dyDescent="0.2">
      <c r="A30" t="s">
        <v>59</v>
      </c>
      <c r="C30" t="s">
        <v>60</v>
      </c>
      <c r="D30" s="1">
        <v>1.8786213411452563E-2</v>
      </c>
      <c r="E30" s="55">
        <v>1.3800277260634505E-2</v>
      </c>
      <c r="F30" s="55">
        <v>1.5563773895558439E-2</v>
      </c>
      <c r="G30" s="55">
        <f t="shared" si="0"/>
        <v>-3.2224395158941231E-3</v>
      </c>
      <c r="H30" s="56">
        <f t="shared" si="1"/>
        <v>-0.17153214675660186</v>
      </c>
      <c r="I30" s="42"/>
      <c r="J30" s="42"/>
      <c r="K30" s="46"/>
      <c r="L30" s="46"/>
      <c r="M30" s="50"/>
      <c r="N30" s="46"/>
      <c r="O30" s="42"/>
    </row>
    <row r="31" spans="1:15" x14ac:dyDescent="0.2">
      <c r="A31" t="s">
        <v>134</v>
      </c>
      <c r="C31" t="s">
        <v>135</v>
      </c>
      <c r="D31" s="1">
        <v>1.8312032483953276E-2</v>
      </c>
      <c r="E31" s="55">
        <v>1.3362239543006591E-2</v>
      </c>
      <c r="F31" s="55">
        <v>1.1583348863212821E-2</v>
      </c>
      <c r="G31" s="55">
        <f t="shared" si="0"/>
        <v>-6.7286836207404548E-3</v>
      </c>
      <c r="H31" s="56">
        <f t="shared" si="1"/>
        <v>-0.36744602908698198</v>
      </c>
      <c r="I31" s="42"/>
      <c r="J31" s="42"/>
      <c r="K31" s="46"/>
      <c r="L31" s="46"/>
      <c r="M31" s="42"/>
      <c r="N31" s="46"/>
      <c r="O31" s="42"/>
    </row>
    <row r="32" spans="1:15" x14ac:dyDescent="0.2">
      <c r="A32" t="s">
        <v>45</v>
      </c>
      <c r="C32" t="s">
        <v>46</v>
      </c>
      <c r="D32" s="1">
        <v>1.538750583908546E-2</v>
      </c>
      <c r="E32" s="55">
        <v>1.2300759629721807E-2</v>
      </c>
      <c r="F32" s="1">
        <v>1.2622970557774746E-2</v>
      </c>
      <c r="G32" s="55">
        <f t="shared" si="0"/>
        <v>-2.7645352813107146E-3</v>
      </c>
      <c r="H32" s="56">
        <f t="shared" si="1"/>
        <v>-0.17966103865179894</v>
      </c>
      <c r="I32" s="42"/>
      <c r="J32" s="42"/>
      <c r="K32" s="46"/>
      <c r="L32" s="46"/>
      <c r="M32" s="50"/>
      <c r="N32" s="46"/>
      <c r="O32" s="42"/>
    </row>
    <row r="33" spans="1:15" x14ac:dyDescent="0.2">
      <c r="A33" t="s">
        <v>62</v>
      </c>
      <c r="C33" t="s">
        <v>63</v>
      </c>
      <c r="D33" s="1">
        <v>1.524674732437851E-2</v>
      </c>
      <c r="E33" s="55">
        <v>1.1216595060432667E-2</v>
      </c>
      <c r="F33" s="1">
        <v>1.082635522134307E-2</v>
      </c>
      <c r="G33" s="55">
        <f t="shared" si="0"/>
        <v>-4.42039210303544E-3</v>
      </c>
      <c r="H33" s="56">
        <f t="shared" si="1"/>
        <v>-0.28992361511543741</v>
      </c>
      <c r="I33" s="42"/>
      <c r="J33" s="42"/>
      <c r="K33" s="46"/>
      <c r="L33" s="46"/>
      <c r="M33" s="50"/>
      <c r="N33" s="46"/>
      <c r="O33" s="42"/>
    </row>
    <row r="34" spans="1:15" x14ac:dyDescent="0.2">
      <c r="A34" t="s">
        <v>109</v>
      </c>
      <c r="C34" t="s">
        <v>110</v>
      </c>
      <c r="D34" s="1">
        <v>1.3653334869033565E-2</v>
      </c>
      <c r="E34" s="55">
        <v>1.3990242275134481E-2</v>
      </c>
      <c r="F34" s="1">
        <v>1.698390507939922E-2</v>
      </c>
      <c r="G34" s="55">
        <f t="shared" si="0"/>
        <v>3.3305702103656552E-3</v>
      </c>
      <c r="H34" s="56">
        <f t="shared" si="1"/>
        <v>0.24393822039182178</v>
      </c>
      <c r="I34" s="42"/>
      <c r="J34" s="42"/>
      <c r="K34" s="46"/>
      <c r="L34" s="46"/>
      <c r="M34" s="42"/>
      <c r="N34" s="46"/>
      <c r="O34" s="42"/>
    </row>
    <row r="35" spans="1:15" x14ac:dyDescent="0.2">
      <c r="A35" t="s">
        <v>51</v>
      </c>
      <c r="C35" t="s">
        <v>52</v>
      </c>
      <c r="D35" s="1">
        <v>1.2348184240613919E-2</v>
      </c>
      <c r="E35" s="55">
        <v>9.5564160090152919E-3</v>
      </c>
      <c r="F35" s="55">
        <v>9.733214396426831E-3</v>
      </c>
      <c r="G35" s="55">
        <f t="shared" si="0"/>
        <v>-2.6149698441870883E-3</v>
      </c>
      <c r="H35" s="56">
        <f t="shared" si="1"/>
        <v>-0.21176958435607848</v>
      </c>
      <c r="I35" s="42"/>
      <c r="J35" s="42"/>
      <c r="K35" s="46"/>
      <c r="L35" s="46"/>
      <c r="M35" s="42"/>
      <c r="N35" s="46"/>
      <c r="O35" s="42"/>
    </row>
    <row r="36" spans="1:15" x14ac:dyDescent="0.2">
      <c r="A36" t="s">
        <v>55</v>
      </c>
      <c r="C36" t="s">
        <v>56</v>
      </c>
      <c r="D36" s="1">
        <v>1.2217004219258538E-2</v>
      </c>
      <c r="E36" s="55">
        <v>7.4148193270330599E-3</v>
      </c>
      <c r="F36" s="1">
        <v>7.050739092763306E-3</v>
      </c>
      <c r="G36" s="55">
        <f t="shared" si="0"/>
        <v>-5.1662651264952324E-3</v>
      </c>
      <c r="H36" s="56">
        <f t="shared" si="1"/>
        <v>-0.42287495639489742</v>
      </c>
      <c r="I36" s="42"/>
      <c r="J36" s="42"/>
      <c r="K36" s="46"/>
      <c r="L36" s="46"/>
      <c r="M36" s="50"/>
      <c r="N36" s="46"/>
      <c r="O36" s="42"/>
    </row>
    <row r="37" spans="1:15" x14ac:dyDescent="0.2">
      <c r="A37" t="s">
        <v>84</v>
      </c>
      <c r="C37" t="s">
        <v>396</v>
      </c>
      <c r="D37" s="1">
        <v>1.1845871304263636E-2</v>
      </c>
      <c r="E37" s="55">
        <v>9.6920255959286016E-3</v>
      </c>
      <c r="F37" s="55">
        <v>1.0998840593114245E-2</v>
      </c>
      <c r="G37" s="55">
        <f t="shared" si="0"/>
        <v>-8.4703071114939146E-4</v>
      </c>
      <c r="H37" s="56">
        <f t="shared" si="1"/>
        <v>-7.1504297944257014E-2</v>
      </c>
      <c r="I37" s="42"/>
      <c r="J37" s="42"/>
      <c r="K37" s="46"/>
      <c r="L37" s="46"/>
      <c r="M37" s="42"/>
      <c r="N37" s="46"/>
      <c r="O37" s="42"/>
    </row>
    <row r="38" spans="1:15" x14ac:dyDescent="0.2">
      <c r="A38" t="s">
        <v>66</v>
      </c>
      <c r="C38" t="s">
        <v>67</v>
      </c>
      <c r="D38" s="1">
        <v>1.1054271467000394E-2</v>
      </c>
      <c r="E38" s="55">
        <v>6.7453432509347851E-3</v>
      </c>
      <c r="F38" s="55">
        <v>5.7510622480043848E-3</v>
      </c>
      <c r="G38" s="55">
        <f t="shared" si="0"/>
        <v>-5.3032092189960094E-3</v>
      </c>
      <c r="H38" s="56">
        <f t="shared" si="1"/>
        <v>-0.47974298757067246</v>
      </c>
      <c r="I38" s="42"/>
      <c r="J38" s="42"/>
      <c r="K38" s="46"/>
      <c r="L38" s="46"/>
      <c r="M38" s="50"/>
      <c r="N38" s="46"/>
      <c r="O38" s="42"/>
    </row>
    <row r="39" spans="1:15" x14ac:dyDescent="0.2">
      <c r="A39" t="s">
        <v>44</v>
      </c>
      <c r="C39" t="s">
        <v>61</v>
      </c>
      <c r="D39" s="1">
        <v>9.7218176521992432E-3</v>
      </c>
      <c r="E39" s="55">
        <v>7.1646904004289066E-3</v>
      </c>
      <c r="F39" s="55">
        <v>7.1179415006638281E-3</v>
      </c>
      <c r="G39" s="55">
        <f t="shared" si="0"/>
        <v>-2.6038761515354151E-3</v>
      </c>
      <c r="H39" s="56">
        <f t="shared" si="1"/>
        <v>-0.2678384068380848</v>
      </c>
      <c r="I39" s="42"/>
      <c r="J39" s="42"/>
      <c r="K39" s="46"/>
      <c r="L39" s="46"/>
      <c r="M39" s="42"/>
      <c r="N39" s="46"/>
      <c r="O39" s="42"/>
    </row>
    <row r="40" spans="1:15" x14ac:dyDescent="0.2">
      <c r="A40" t="s">
        <v>105</v>
      </c>
      <c r="C40" t="s">
        <v>106</v>
      </c>
      <c r="D40" s="1">
        <v>9.6882971246258706E-3</v>
      </c>
      <c r="E40" s="55">
        <v>7.6793888102216221E-3</v>
      </c>
      <c r="F40" s="55">
        <v>1.159729077962933E-2</v>
      </c>
      <c r="G40" s="55">
        <f t="shared" si="0"/>
        <v>1.9089936550034589E-3</v>
      </c>
      <c r="H40" s="56">
        <f t="shared" si="1"/>
        <v>0.19704119624398678</v>
      </c>
      <c r="I40" s="42"/>
      <c r="J40" s="42"/>
      <c r="K40" s="46"/>
      <c r="L40" s="46"/>
      <c r="M40" s="50"/>
      <c r="N40" s="46"/>
      <c r="O40" s="42"/>
    </row>
    <row r="41" spans="1:15" x14ac:dyDescent="0.2">
      <c r="A41" t="s">
        <v>77</v>
      </c>
      <c r="C41" t="s">
        <v>78</v>
      </c>
      <c r="D41" s="1">
        <v>9.2021540544966994E-3</v>
      </c>
      <c r="E41" s="55">
        <v>6.478439030812356E-3</v>
      </c>
      <c r="F41" s="1">
        <v>4.9693043692509856E-3</v>
      </c>
      <c r="G41" s="55">
        <f t="shared" si="0"/>
        <v>-4.2328496852457138E-3</v>
      </c>
      <c r="H41" s="56">
        <f t="shared" si="1"/>
        <v>-0.45998465795922</v>
      </c>
      <c r="I41" s="42"/>
      <c r="J41" s="42"/>
      <c r="K41" s="46"/>
      <c r="L41" s="46"/>
      <c r="M41" s="42"/>
      <c r="N41" s="46"/>
      <c r="O41" s="42"/>
    </row>
    <row r="42" spans="1:15" x14ac:dyDescent="0.2">
      <c r="A42" t="s">
        <v>79</v>
      </c>
      <c r="C42" t="s">
        <v>80</v>
      </c>
      <c r="D42" s="1">
        <v>8.9065805862842424E-3</v>
      </c>
      <c r="E42" s="55">
        <v>7.6724143546716521E-3</v>
      </c>
      <c r="F42" s="55">
        <v>1.0330957675091514E-2</v>
      </c>
      <c r="G42" s="55">
        <f t="shared" si="0"/>
        <v>1.4243770888072715E-3</v>
      </c>
      <c r="H42" s="56">
        <f t="shared" si="1"/>
        <v>0.15992412295699115</v>
      </c>
      <c r="I42" s="42"/>
      <c r="J42" s="42"/>
      <c r="K42" s="46"/>
      <c r="L42" s="46"/>
      <c r="M42" s="50"/>
      <c r="N42" s="46"/>
      <c r="O42" s="42"/>
    </row>
    <row r="43" spans="1:15" x14ac:dyDescent="0.2">
      <c r="A43" t="s">
        <v>85</v>
      </c>
      <c r="C43" t="s">
        <v>86</v>
      </c>
      <c r="D43" s="1">
        <v>6.740435430727487E-3</v>
      </c>
      <c r="E43" s="55">
        <v>5.7140999276593316E-3</v>
      </c>
      <c r="F43" s="55">
        <v>4.2241088102385645E-3</v>
      </c>
      <c r="G43" s="55">
        <f t="shared" si="0"/>
        <v>-2.5163266204889225E-3</v>
      </c>
      <c r="H43" s="56">
        <f t="shared" si="1"/>
        <v>-0.3733181107288403</v>
      </c>
      <c r="I43" s="42"/>
      <c r="J43" s="42"/>
      <c r="K43" s="46"/>
      <c r="L43" s="46"/>
      <c r="M43" s="50"/>
      <c r="N43" s="46"/>
      <c r="O43" s="42"/>
    </row>
    <row r="44" spans="1:15" x14ac:dyDescent="0.2">
      <c r="A44" t="s">
        <v>47</v>
      </c>
      <c r="C44" t="s">
        <v>48</v>
      </c>
      <c r="D44" s="1">
        <v>6.5176758539469051E-3</v>
      </c>
      <c r="E44" s="55">
        <v>4.1761179733591563E-3</v>
      </c>
      <c r="F44" s="55">
        <v>4.0373630281042476E-3</v>
      </c>
      <c r="G44" s="55">
        <f t="shared" si="0"/>
        <v>-2.4803128258426574E-3</v>
      </c>
      <c r="H44" s="56">
        <f t="shared" si="1"/>
        <v>-0.38055173062045666</v>
      </c>
      <c r="I44" s="42"/>
      <c r="J44" s="42"/>
      <c r="K44" s="46"/>
      <c r="L44" s="46"/>
      <c r="M44" s="42"/>
      <c r="N44" s="46"/>
      <c r="O44" s="42"/>
    </row>
    <row r="45" spans="1:15" x14ac:dyDescent="0.2">
      <c r="A45" t="s">
        <v>53</v>
      </c>
      <c r="C45" t="s">
        <v>54</v>
      </c>
      <c r="D45" s="1">
        <v>6.2673295810543447E-3</v>
      </c>
      <c r="E45" s="55">
        <v>6.0213134136697126E-3</v>
      </c>
      <c r="F45" s="55">
        <v>9.0261360946568281E-3</v>
      </c>
      <c r="G45" s="55">
        <f t="shared" si="0"/>
        <v>2.7588065136024834E-3</v>
      </c>
      <c r="H45" s="56">
        <f t="shared" si="1"/>
        <v>0.44018851696297306</v>
      </c>
      <c r="I45" s="42"/>
      <c r="J45" s="42"/>
      <c r="K45" s="46"/>
      <c r="L45" s="46"/>
      <c r="M45" s="42"/>
      <c r="N45" s="46"/>
      <c r="O45" s="42"/>
    </row>
    <row r="46" spans="1:15" x14ac:dyDescent="0.2">
      <c r="A46" t="s">
        <v>43</v>
      </c>
      <c r="C46" t="s">
        <v>111</v>
      </c>
      <c r="D46" s="1">
        <v>5.9725760121402639E-3</v>
      </c>
      <c r="E46" s="55">
        <v>5.724089276552078E-3</v>
      </c>
      <c r="F46" s="55">
        <v>1.3267061625692054E-2</v>
      </c>
      <c r="G46" s="55">
        <f t="shared" si="0"/>
        <v>7.29448561355179E-3</v>
      </c>
      <c r="H46" s="56">
        <f t="shared" si="1"/>
        <v>1.2213298916120152</v>
      </c>
      <c r="I46" s="42"/>
      <c r="J46" s="42"/>
      <c r="K46" s="46"/>
      <c r="L46" s="46"/>
      <c r="M46" s="42"/>
      <c r="N46" s="46"/>
      <c r="O46" s="42"/>
    </row>
    <row r="47" spans="1:15" x14ac:dyDescent="0.2">
      <c r="A47" t="s">
        <v>75</v>
      </c>
      <c r="C47" t="s">
        <v>76</v>
      </c>
      <c r="D47" s="1">
        <v>5.8287143949401462E-3</v>
      </c>
      <c r="E47" s="55">
        <v>4.574270693742913E-3</v>
      </c>
      <c r="F47" s="55">
        <v>4.3836746742020871E-3</v>
      </c>
      <c r="G47" s="55">
        <f t="shared" si="0"/>
        <v>-1.445039720738059E-3</v>
      </c>
      <c r="H47" s="56">
        <f t="shared" si="1"/>
        <v>-0.24791740044639773</v>
      </c>
      <c r="I47" s="42"/>
      <c r="J47" s="42"/>
      <c r="K47" s="46"/>
      <c r="L47" s="46"/>
      <c r="M47" s="50"/>
      <c r="N47" s="46"/>
      <c r="O47" s="42"/>
    </row>
    <row r="48" spans="1:15" x14ac:dyDescent="0.2">
      <c r="A48" t="s">
        <v>57</v>
      </c>
      <c r="C48" t="s">
        <v>58</v>
      </c>
      <c r="D48" s="1">
        <v>5.6788734879310151E-3</v>
      </c>
      <c r="E48" s="55">
        <v>4.2170443323457972E-3</v>
      </c>
      <c r="F48" s="1">
        <v>5.2232885966293678E-3</v>
      </c>
      <c r="G48" s="55">
        <f t="shared" si="0"/>
        <v>-4.5558489130164727E-4</v>
      </c>
      <c r="H48" s="56">
        <f t="shared" si="1"/>
        <v>-8.022451851936406E-2</v>
      </c>
      <c r="I48" s="42"/>
      <c r="J48" s="42"/>
      <c r="K48" s="46"/>
      <c r="L48" s="46"/>
      <c r="M48" s="50"/>
      <c r="N48" s="46"/>
      <c r="O48" s="42"/>
    </row>
    <row r="49" spans="1:15" x14ac:dyDescent="0.2">
      <c r="A49" t="s">
        <v>118</v>
      </c>
      <c r="C49" t="s">
        <v>119</v>
      </c>
      <c r="D49" s="1">
        <v>5.237926136363636E-3</v>
      </c>
      <c r="E49" s="55">
        <v>6.1943339018381656E-3</v>
      </c>
      <c r="F49" s="1">
        <v>8.3843584748121338E-3</v>
      </c>
      <c r="G49" s="55">
        <f t="shared" si="0"/>
        <v>3.1464323384484977E-3</v>
      </c>
      <c r="H49" s="56">
        <f t="shared" si="1"/>
        <v>0.60070192983532</v>
      </c>
      <c r="I49" s="42"/>
      <c r="J49" s="42"/>
      <c r="K49" s="46"/>
      <c r="L49" s="46"/>
      <c r="M49" s="50"/>
      <c r="N49" s="46"/>
      <c r="O49" s="42"/>
    </row>
    <row r="50" spans="1:15" x14ac:dyDescent="0.2">
      <c r="A50" t="s">
        <v>89</v>
      </c>
      <c r="C50" t="s">
        <v>90</v>
      </c>
      <c r="D50" s="1">
        <v>4.735171079346478E-3</v>
      </c>
      <c r="E50" s="55">
        <v>3.4086640791285839E-3</v>
      </c>
      <c r="F50" s="55">
        <v>6.6310380381465334E-3</v>
      </c>
      <c r="G50" s="55">
        <f t="shared" si="0"/>
        <v>1.8958669588000554E-3</v>
      </c>
      <c r="H50" s="56">
        <f t="shared" si="1"/>
        <v>0.40037982303729402</v>
      </c>
      <c r="I50" s="42"/>
      <c r="J50" s="42"/>
      <c r="K50" s="46"/>
      <c r="L50" s="46"/>
      <c r="M50" s="50"/>
      <c r="N50" s="46"/>
      <c r="O50" s="42"/>
    </row>
    <row r="51" spans="1:15" x14ac:dyDescent="0.2">
      <c r="A51" t="s">
        <v>70</v>
      </c>
      <c r="C51" t="s">
        <v>27</v>
      </c>
      <c r="D51" s="1">
        <v>4.6538769938690482E-3</v>
      </c>
      <c r="E51" s="55">
        <v>3.9485903921963389E-3</v>
      </c>
      <c r="F51" s="1">
        <v>5.2069033499559138E-3</v>
      </c>
      <c r="G51" s="55">
        <f t="shared" si="0"/>
        <v>5.5302635608686559E-4</v>
      </c>
      <c r="H51" s="56">
        <f t="shared" si="1"/>
        <v>0.11883132210314426</v>
      </c>
      <c r="I51" s="42"/>
      <c r="J51" s="42"/>
      <c r="K51" s="46"/>
      <c r="L51" s="46"/>
      <c r="M51" s="42"/>
      <c r="N51" s="46"/>
      <c r="O51" s="42"/>
    </row>
    <row r="52" spans="1:15" x14ac:dyDescent="0.2">
      <c r="A52" t="s">
        <v>71</v>
      </c>
      <c r="C52" t="s">
        <v>72</v>
      </c>
      <c r="D52" s="1">
        <v>4.206482777593475E-3</v>
      </c>
      <c r="E52" s="55">
        <v>3.439358675976209E-3</v>
      </c>
      <c r="F52" s="55">
        <v>4.8369941140388659E-3</v>
      </c>
      <c r="G52" s="55">
        <f t="shared" si="0"/>
        <v>6.3051133644539091E-4</v>
      </c>
      <c r="H52" s="56">
        <f t="shared" si="1"/>
        <v>0.14989038818937134</v>
      </c>
      <c r="I52" s="42"/>
      <c r="J52" s="42"/>
      <c r="K52" s="46"/>
      <c r="L52" s="46"/>
      <c r="M52" s="50"/>
      <c r="N52" s="46"/>
      <c r="O52" s="42"/>
    </row>
    <row r="53" spans="1:15" x14ac:dyDescent="0.2">
      <c r="A53" t="s">
        <v>97</v>
      </c>
      <c r="C53" t="s">
        <v>98</v>
      </c>
      <c r="D53" s="1">
        <v>2.3046877410357828E-3</v>
      </c>
      <c r="E53" s="55">
        <v>3.8373809204347246E-3</v>
      </c>
      <c r="F53" s="1">
        <v>5.2270159931825837E-3</v>
      </c>
      <c r="G53" s="55">
        <f t="shared" si="0"/>
        <v>2.9223282521468009E-3</v>
      </c>
      <c r="H53" s="56">
        <f t="shared" si="1"/>
        <v>1.2679931428946793</v>
      </c>
    </row>
    <row r="77" spans="7:12" x14ac:dyDescent="0.2">
      <c r="I77" s="39"/>
    </row>
    <row r="78" spans="7:12" x14ac:dyDescent="0.2">
      <c r="G78" s="53"/>
      <c r="H78" s="53"/>
      <c r="I78" s="53"/>
      <c r="J78" s="44"/>
      <c r="K78" s="44"/>
      <c r="L78" s="52"/>
    </row>
    <row r="79" spans="7:12" x14ac:dyDescent="0.2">
      <c r="G79" s="53"/>
      <c r="H79" s="53"/>
      <c r="I79" s="53"/>
      <c r="J79" s="44"/>
      <c r="K79" s="44"/>
      <c r="L79" s="52"/>
    </row>
    <row r="80" spans="7:12" x14ac:dyDescent="0.2">
      <c r="G80" s="53"/>
      <c r="H80" s="53"/>
      <c r="I80" s="53"/>
      <c r="J80" s="44"/>
      <c r="K80" s="44"/>
      <c r="L80" s="52"/>
    </row>
    <row r="81" spans="7:12" x14ac:dyDescent="0.2">
      <c r="G81" s="53"/>
      <c r="H81" s="53"/>
      <c r="I81" s="53"/>
      <c r="J81" s="44"/>
      <c r="K81" s="44"/>
      <c r="L81" s="52"/>
    </row>
    <row r="82" spans="7:12" x14ac:dyDescent="0.2">
      <c r="G82" s="53"/>
      <c r="H82" s="53"/>
      <c r="I82" s="53"/>
      <c r="J82" s="44"/>
      <c r="K82" s="44"/>
      <c r="L82" s="52"/>
    </row>
    <row r="83" spans="7:12" x14ac:dyDescent="0.2">
      <c r="G83" s="53"/>
      <c r="H83" s="53"/>
      <c r="I83" s="53"/>
      <c r="J83" s="44"/>
      <c r="K83" s="44"/>
      <c r="L83" s="52"/>
    </row>
    <row r="84" spans="7:12" x14ac:dyDescent="0.2">
      <c r="G84" s="53"/>
      <c r="H84" s="53"/>
      <c r="I84" s="53"/>
      <c r="J84" s="44"/>
      <c r="K84" s="44"/>
      <c r="L84" s="52"/>
    </row>
    <row r="85" spans="7:12" x14ac:dyDescent="0.2">
      <c r="G85" s="53"/>
      <c r="H85" s="53"/>
      <c r="I85" s="53"/>
      <c r="J85" s="44"/>
      <c r="K85" s="44"/>
      <c r="L85" s="52"/>
    </row>
    <row r="86" spans="7:12" x14ac:dyDescent="0.2">
      <c r="G86" s="53"/>
      <c r="H86" s="53"/>
      <c r="I86" s="53"/>
      <c r="J86" s="44"/>
      <c r="K86" s="44"/>
      <c r="L86" s="52"/>
    </row>
    <row r="87" spans="7:12" x14ac:dyDescent="0.2">
      <c r="G87" s="53"/>
      <c r="H87" s="53"/>
      <c r="I87" s="53"/>
      <c r="J87" s="44"/>
      <c r="K87" s="44"/>
      <c r="L87" s="52"/>
    </row>
    <row r="88" spans="7:12" x14ac:dyDescent="0.2">
      <c r="G88" s="53"/>
      <c r="H88" s="53"/>
      <c r="I88" s="53"/>
      <c r="J88" s="44"/>
      <c r="K88" s="44"/>
      <c r="L88" s="52"/>
    </row>
    <row r="89" spans="7:12" x14ac:dyDescent="0.2">
      <c r="G89" s="53"/>
      <c r="H89" s="53"/>
      <c r="I89" s="53"/>
      <c r="J89" s="44"/>
      <c r="K89" s="44"/>
      <c r="L89" s="52"/>
    </row>
    <row r="90" spans="7:12" x14ac:dyDescent="0.2">
      <c r="G90" s="53"/>
      <c r="H90" s="53"/>
      <c r="I90" s="53"/>
      <c r="J90" s="44"/>
      <c r="K90" s="44"/>
      <c r="L90" s="52"/>
    </row>
    <row r="91" spans="7:12" x14ac:dyDescent="0.2">
      <c r="G91" s="53"/>
      <c r="H91" s="53"/>
      <c r="I91" s="53"/>
      <c r="J91" s="44"/>
      <c r="K91" s="44"/>
      <c r="L91" s="52"/>
    </row>
    <row r="92" spans="7:12" x14ac:dyDescent="0.2">
      <c r="G92" s="53"/>
      <c r="H92" s="53"/>
      <c r="I92" s="53"/>
      <c r="J92" s="44"/>
      <c r="K92" s="44"/>
    </row>
    <row r="93" spans="7:12" x14ac:dyDescent="0.2">
      <c r="G93" s="53"/>
      <c r="H93" s="53"/>
      <c r="I93" s="53"/>
      <c r="J93" s="44"/>
      <c r="K93" s="44"/>
    </row>
    <row r="94" spans="7:12" x14ac:dyDescent="0.2">
      <c r="G94" s="53"/>
      <c r="H94" s="53"/>
      <c r="I94" s="53"/>
      <c r="J94" s="44"/>
      <c r="K94" s="44"/>
    </row>
    <row r="95" spans="7:12" x14ac:dyDescent="0.2">
      <c r="G95" s="53"/>
      <c r="H95" s="53"/>
      <c r="I95" s="53"/>
      <c r="J95" s="44"/>
      <c r="K95" s="44"/>
    </row>
    <row r="96" spans="7:12" x14ac:dyDescent="0.2">
      <c r="G96" s="53"/>
      <c r="H96" s="53"/>
      <c r="I96" s="53"/>
      <c r="J96" s="44"/>
      <c r="K96" s="44"/>
    </row>
    <row r="97" spans="7:11" x14ac:dyDescent="0.2">
      <c r="G97" s="53"/>
      <c r="H97" s="53"/>
      <c r="I97" s="53"/>
      <c r="J97" s="44"/>
      <c r="K97" s="44"/>
    </row>
    <row r="98" spans="7:11" x14ac:dyDescent="0.2">
      <c r="G98" s="53"/>
      <c r="H98" s="53"/>
      <c r="I98" s="53"/>
      <c r="J98" s="44"/>
      <c r="K98" s="44"/>
    </row>
    <row r="99" spans="7:11" x14ac:dyDescent="0.2">
      <c r="G99" s="53"/>
      <c r="H99" s="53"/>
      <c r="I99" s="53"/>
      <c r="J99" s="44"/>
      <c r="K99" s="44"/>
    </row>
    <row r="100" spans="7:11" x14ac:dyDescent="0.2">
      <c r="G100" s="53"/>
      <c r="H100" s="53"/>
      <c r="I100" s="53"/>
      <c r="J100" s="44"/>
      <c r="K100" s="44"/>
    </row>
    <row r="101" spans="7:11" x14ac:dyDescent="0.2">
      <c r="G101" s="53"/>
      <c r="H101" s="53"/>
      <c r="I101" s="53"/>
      <c r="J101" s="44"/>
      <c r="K101" s="44"/>
    </row>
    <row r="102" spans="7:11" x14ac:dyDescent="0.2">
      <c r="G102" s="53"/>
      <c r="H102" s="53"/>
      <c r="I102" s="53"/>
      <c r="J102" s="44"/>
      <c r="K102" s="44"/>
    </row>
    <row r="103" spans="7:11" x14ac:dyDescent="0.2">
      <c r="G103" s="53"/>
      <c r="H103" s="53"/>
      <c r="I103" s="53"/>
      <c r="J103" s="44"/>
      <c r="K103" s="44"/>
    </row>
    <row r="104" spans="7:11" x14ac:dyDescent="0.2">
      <c r="G104" s="53"/>
      <c r="H104" s="53"/>
      <c r="I104" s="53"/>
      <c r="J104" s="44"/>
      <c r="K104" s="44"/>
    </row>
    <row r="105" spans="7:11" x14ac:dyDescent="0.2">
      <c r="G105" s="53"/>
      <c r="H105" s="53"/>
      <c r="I105" s="53"/>
      <c r="J105" s="44"/>
      <c r="K105" s="44"/>
    </row>
    <row r="106" spans="7:11" x14ac:dyDescent="0.2">
      <c r="G106" s="53"/>
      <c r="H106" s="53"/>
      <c r="I106" s="53"/>
      <c r="J106" s="44"/>
      <c r="K106" s="44"/>
    </row>
    <row r="107" spans="7:11" x14ac:dyDescent="0.2">
      <c r="G107" s="53"/>
      <c r="H107" s="53"/>
      <c r="I107" s="53"/>
      <c r="J107" s="44"/>
      <c r="K107" s="44"/>
    </row>
    <row r="108" spans="7:11" x14ac:dyDescent="0.2">
      <c r="G108" s="53"/>
      <c r="H108" s="53"/>
      <c r="I108" s="53"/>
      <c r="J108" s="44"/>
      <c r="K108" s="44"/>
    </row>
    <row r="109" spans="7:11" x14ac:dyDescent="0.2">
      <c r="G109" s="53"/>
      <c r="H109" s="53"/>
      <c r="I109" s="53"/>
      <c r="J109" s="44"/>
      <c r="K109" s="44"/>
    </row>
    <row r="110" spans="7:11" x14ac:dyDescent="0.2">
      <c r="G110" s="53"/>
      <c r="H110" s="53"/>
      <c r="I110" s="53"/>
      <c r="J110" s="44"/>
      <c r="K110" s="44"/>
    </row>
    <row r="111" spans="7:11" x14ac:dyDescent="0.2">
      <c r="G111" s="53"/>
      <c r="H111" s="53"/>
      <c r="I111" s="53"/>
      <c r="J111" s="44"/>
      <c r="K111" s="44"/>
    </row>
    <row r="112" spans="7:11" x14ac:dyDescent="0.2">
      <c r="G112" s="53"/>
      <c r="H112" s="53"/>
      <c r="I112" s="53"/>
      <c r="J112" s="44"/>
      <c r="K112" s="44"/>
    </row>
    <row r="113" spans="7:11" x14ac:dyDescent="0.2">
      <c r="G113" s="53"/>
      <c r="H113" s="53"/>
      <c r="I113" s="53"/>
      <c r="J113" s="44"/>
      <c r="K113" s="44"/>
    </row>
    <row r="114" spans="7:11" x14ac:dyDescent="0.2">
      <c r="G114" s="53"/>
      <c r="H114" s="53"/>
      <c r="I114" s="53"/>
      <c r="J114" s="44"/>
      <c r="K114" s="44"/>
    </row>
    <row r="115" spans="7:11" x14ac:dyDescent="0.2">
      <c r="G115" s="53"/>
      <c r="H115" s="53"/>
      <c r="I115" s="53"/>
      <c r="J115" s="44"/>
      <c r="K115" s="44"/>
    </row>
    <row r="116" spans="7:11" x14ac:dyDescent="0.2">
      <c r="G116" s="53"/>
      <c r="H116" s="53"/>
      <c r="I116" s="53"/>
      <c r="J116" s="44"/>
      <c r="K116" s="44"/>
    </row>
    <row r="117" spans="7:11" x14ac:dyDescent="0.2">
      <c r="G117" s="53"/>
      <c r="H117" s="53"/>
      <c r="I117" s="53"/>
      <c r="J117" s="44"/>
      <c r="K117" s="44"/>
    </row>
    <row r="118" spans="7:11" x14ac:dyDescent="0.2">
      <c r="G118" s="53"/>
      <c r="H118" s="53"/>
      <c r="I118" s="53"/>
      <c r="J118" s="44"/>
      <c r="K118" s="44"/>
    </row>
    <row r="119" spans="7:11" x14ac:dyDescent="0.2">
      <c r="G119" s="53"/>
      <c r="H119" s="53"/>
      <c r="I119" s="53"/>
      <c r="J119" s="44"/>
      <c r="K119" s="44"/>
    </row>
    <row r="120" spans="7:11" x14ac:dyDescent="0.2">
      <c r="G120" s="53"/>
      <c r="H120" s="53"/>
      <c r="I120" s="53"/>
      <c r="J120" s="44"/>
      <c r="K120" s="44"/>
    </row>
    <row r="121" spans="7:11" x14ac:dyDescent="0.2">
      <c r="G121" s="53"/>
      <c r="H121" s="53"/>
      <c r="I121" s="53"/>
      <c r="J121" s="44"/>
      <c r="K121" s="44"/>
    </row>
    <row r="122" spans="7:11" x14ac:dyDescent="0.2">
      <c r="G122" s="53"/>
      <c r="H122" s="53"/>
      <c r="I122" s="53"/>
      <c r="J122" s="44"/>
      <c r="K122" s="44"/>
    </row>
    <row r="123" spans="7:11" x14ac:dyDescent="0.2">
      <c r="G123" s="53"/>
      <c r="H123" s="53"/>
      <c r="I123" s="53"/>
      <c r="J123" s="44"/>
      <c r="K123" s="44"/>
    </row>
    <row r="124" spans="7:11" x14ac:dyDescent="0.2">
      <c r="G124" s="53"/>
      <c r="H124" s="53"/>
      <c r="I124" s="53"/>
      <c r="J124" s="44"/>
      <c r="K124" s="44"/>
    </row>
    <row r="125" spans="7:11" x14ac:dyDescent="0.2">
      <c r="G125" s="53"/>
      <c r="H125" s="53"/>
      <c r="I125" s="53"/>
      <c r="J125" s="44"/>
      <c r="K125" s="44"/>
    </row>
    <row r="126" spans="7:11" x14ac:dyDescent="0.2">
      <c r="G126" s="53"/>
      <c r="H126" s="53"/>
      <c r="I126" s="53"/>
      <c r="J126" s="44"/>
      <c r="K126" s="44"/>
    </row>
    <row r="127" spans="7:11" x14ac:dyDescent="0.2">
      <c r="G127" s="53"/>
      <c r="H127" s="53"/>
      <c r="I127" s="53"/>
      <c r="J127" s="44"/>
      <c r="K127" s="44"/>
    </row>
  </sheetData>
  <sortState ref="A3:F53">
    <sortCondition descending="1" ref="D3:D53"/>
  </sortState>
  <mergeCells count="1">
    <mergeCell ref="G1:J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R51"/>
  <sheetViews>
    <sheetView workbookViewId="0">
      <selection activeCell="K9" sqref="K9"/>
    </sheetView>
  </sheetViews>
  <sheetFormatPr defaultRowHeight="12.75" x14ac:dyDescent="0.2"/>
  <cols>
    <col min="1" max="1" width="12.42578125" bestFit="1" customWidth="1"/>
  </cols>
  <sheetData>
    <row r="2" spans="1:18" x14ac:dyDescent="0.2">
      <c r="A2" s="57" t="s">
        <v>397</v>
      </c>
      <c r="B2" s="169">
        <v>1990</v>
      </c>
      <c r="C2" s="169">
        <v>2000</v>
      </c>
      <c r="D2" s="169">
        <v>2010</v>
      </c>
    </row>
    <row r="3" spans="1:18" x14ac:dyDescent="0.2">
      <c r="A3" s="58" t="s">
        <v>42</v>
      </c>
      <c r="B3" s="170">
        <v>23.877518595711894</v>
      </c>
      <c r="C3" s="170">
        <v>23.96502582083604</v>
      </c>
      <c r="D3" s="170">
        <v>30.517710378428482</v>
      </c>
    </row>
    <row r="4" spans="1:18" x14ac:dyDescent="0.2">
      <c r="A4" s="59" t="s">
        <v>400</v>
      </c>
      <c r="B4" s="170">
        <v>13.140852485598355</v>
      </c>
      <c r="C4" s="170">
        <v>11.185062117897409</v>
      </c>
      <c r="D4" s="170">
        <v>11.170311719762269</v>
      </c>
    </row>
    <row r="5" spans="1:18" x14ac:dyDescent="0.2">
      <c r="A5" s="59" t="s">
        <v>401</v>
      </c>
      <c r="B5" s="170">
        <v>10.688921418273797</v>
      </c>
      <c r="C5" s="170">
        <v>9.1520771273741541</v>
      </c>
      <c r="D5" s="170">
        <v>13.978525797352562</v>
      </c>
    </row>
    <row r="6" spans="1:18" x14ac:dyDescent="0.2">
      <c r="A6" s="59" t="s">
        <v>403</v>
      </c>
      <c r="B6" s="170">
        <v>10.068552503949427</v>
      </c>
      <c r="C6" s="170">
        <v>8.6171616516984244</v>
      </c>
      <c r="D6" s="170">
        <v>9.5646097431826149</v>
      </c>
    </row>
    <row r="7" spans="1:18" x14ac:dyDescent="0.2">
      <c r="A7" s="59" t="s">
        <v>402</v>
      </c>
      <c r="B7" s="170">
        <v>9.084416462839517</v>
      </c>
      <c r="C7" s="170">
        <v>9.2089901481779535</v>
      </c>
      <c r="D7" s="170">
        <v>14.479537116953692</v>
      </c>
    </row>
    <row r="8" spans="1:18" x14ac:dyDescent="0.2">
      <c r="A8" s="59" t="s">
        <v>404</v>
      </c>
      <c r="B8" s="170">
        <v>8.3253182922256812</v>
      </c>
      <c r="C8" s="170">
        <v>8.7161742586280653</v>
      </c>
      <c r="D8" s="170">
        <v>11.686345626064472</v>
      </c>
    </row>
    <row r="9" spans="1:18" x14ac:dyDescent="0.2">
      <c r="A9" s="59" t="s">
        <v>418</v>
      </c>
      <c r="B9" s="170">
        <v>7.3689351207481746</v>
      </c>
      <c r="C9" s="170">
        <v>6.0925669170400827</v>
      </c>
      <c r="D9" s="170">
        <v>5.5879979506165283</v>
      </c>
    </row>
    <row r="10" spans="1:18" ht="14.25" x14ac:dyDescent="0.2">
      <c r="A10" s="59" t="s">
        <v>431</v>
      </c>
      <c r="B10" s="170">
        <v>6.6942262228299203</v>
      </c>
      <c r="C10" s="170">
        <v>5.2264722846028295</v>
      </c>
      <c r="D10" s="170">
        <v>3.1393895067767699</v>
      </c>
      <c r="F10" s="220" t="s">
        <v>582</v>
      </c>
      <c r="G10" s="220"/>
      <c r="H10" s="220"/>
      <c r="I10" s="220"/>
      <c r="J10" s="220"/>
      <c r="K10" s="220"/>
      <c r="L10" s="220"/>
      <c r="M10" s="220"/>
      <c r="N10" s="220"/>
      <c r="O10" s="220"/>
      <c r="P10" s="220"/>
      <c r="Q10" s="220"/>
      <c r="R10" s="220"/>
    </row>
    <row r="11" spans="1:18" ht="12.75" customHeight="1" x14ac:dyDescent="0.2">
      <c r="A11" s="59" t="s">
        <v>410</v>
      </c>
      <c r="B11" s="170">
        <v>5.6469347230908946</v>
      </c>
      <c r="C11" s="170">
        <v>6.2030464626083202</v>
      </c>
      <c r="D11" s="170">
        <v>8.0855801799883409</v>
      </c>
      <c r="F11" s="220" t="s">
        <v>583</v>
      </c>
      <c r="G11" s="220"/>
      <c r="H11" s="220"/>
      <c r="I11" s="220"/>
      <c r="J11" s="220"/>
      <c r="K11" s="220"/>
      <c r="L11" s="220"/>
      <c r="M11" s="220"/>
      <c r="N11" s="220"/>
      <c r="O11" s="220"/>
      <c r="P11" s="220"/>
      <c r="Q11" s="220"/>
      <c r="R11" s="220"/>
    </row>
    <row r="12" spans="1:18" x14ac:dyDescent="0.2">
      <c r="A12" s="59" t="s">
        <v>412</v>
      </c>
      <c r="B12" s="170">
        <v>5.0775693283075434</v>
      </c>
      <c r="C12" s="170">
        <v>4.3832534235843434</v>
      </c>
      <c r="D12" s="170">
        <v>4.7982983813886362</v>
      </c>
    </row>
    <row r="13" spans="1:18" x14ac:dyDescent="0.2">
      <c r="A13" s="59" t="s">
        <v>423</v>
      </c>
      <c r="B13" s="170">
        <v>4.8179752365571353</v>
      </c>
      <c r="C13" s="170">
        <v>3.904979923611791</v>
      </c>
      <c r="D13" s="170">
        <v>3.399666742117851</v>
      </c>
    </row>
    <row r="14" spans="1:18" x14ac:dyDescent="0.2">
      <c r="A14" s="59" t="s">
        <v>419</v>
      </c>
      <c r="B14" s="170">
        <v>4.707243064724592</v>
      </c>
      <c r="C14" s="170">
        <v>5.6684580046021606</v>
      </c>
      <c r="D14" s="170">
        <v>6.1565024624237967</v>
      </c>
    </row>
    <row r="15" spans="1:18" x14ac:dyDescent="0.2">
      <c r="A15" s="59" t="s">
        <v>399</v>
      </c>
      <c r="B15" s="170">
        <v>4.5152160149377822</v>
      </c>
      <c r="C15" s="170">
        <v>4.5913341161788219</v>
      </c>
      <c r="D15" s="170">
        <v>6.1456275844178547</v>
      </c>
    </row>
    <row r="16" spans="1:18" x14ac:dyDescent="0.2">
      <c r="A16" s="59" t="s">
        <v>439</v>
      </c>
      <c r="B16" s="170">
        <v>4.449636806609405</v>
      </c>
      <c r="C16" s="170">
        <v>3.3464014605553953</v>
      </c>
      <c r="D16" s="170">
        <v>3.7889337038847524</v>
      </c>
    </row>
    <row r="17" spans="1:4" x14ac:dyDescent="0.2">
      <c r="A17" s="59" t="s">
        <v>408</v>
      </c>
      <c r="B17" s="170">
        <v>4.4173232020780997</v>
      </c>
      <c r="C17" s="170">
        <v>3.45034921325108</v>
      </c>
      <c r="D17" s="170">
        <v>3.3810518959414044</v>
      </c>
    </row>
    <row r="18" spans="1:4" x14ac:dyDescent="0.2">
      <c r="A18" s="59" t="s">
        <v>413</v>
      </c>
      <c r="B18" s="170">
        <v>4.3705131925010061</v>
      </c>
      <c r="C18" s="170">
        <v>3.3238017290630584</v>
      </c>
      <c r="D18" s="170">
        <v>3.6048615944744871</v>
      </c>
    </row>
    <row r="19" spans="1:4" x14ac:dyDescent="0.2">
      <c r="A19" s="59" t="s">
        <v>409</v>
      </c>
      <c r="B19" s="170">
        <v>4.2147979283035868</v>
      </c>
      <c r="C19" s="170">
        <v>3.752771072016829</v>
      </c>
      <c r="D19" s="170">
        <v>3.4752946669757603</v>
      </c>
    </row>
    <row r="20" spans="1:4" x14ac:dyDescent="0.2">
      <c r="A20" s="59" t="s">
        <v>416</v>
      </c>
      <c r="B20" s="170">
        <v>3.9529744937658675</v>
      </c>
      <c r="C20" s="170">
        <v>4.2817926858713617</v>
      </c>
      <c r="D20" s="170">
        <v>4.1156490208911585</v>
      </c>
    </row>
    <row r="21" spans="1:4" x14ac:dyDescent="0.2">
      <c r="A21" s="59" t="s">
        <v>407</v>
      </c>
      <c r="B21" s="170">
        <v>3.6509219045701973</v>
      </c>
      <c r="C21" s="170">
        <v>3.1708675076515402</v>
      </c>
      <c r="D21" s="170">
        <v>2.333740876724808</v>
      </c>
    </row>
    <row r="22" spans="1:4" x14ac:dyDescent="0.2">
      <c r="A22" s="59" t="s">
        <v>426</v>
      </c>
      <c r="B22" s="170">
        <v>3.5588535751881065</v>
      </c>
      <c r="C22" s="170">
        <v>2.8265956761630777</v>
      </c>
      <c r="D22" s="170">
        <v>2.0561022480658679</v>
      </c>
    </row>
    <row r="23" spans="1:4" x14ac:dyDescent="0.2">
      <c r="A23" s="59" t="s">
        <v>438</v>
      </c>
      <c r="B23" s="170">
        <v>3.4563279589047742</v>
      </c>
      <c r="C23" s="170">
        <v>2.7629756034576016</v>
      </c>
      <c r="D23" s="170">
        <v>3.0729395755443152</v>
      </c>
    </row>
    <row r="24" spans="1:4" x14ac:dyDescent="0.2">
      <c r="A24" s="59" t="s">
        <v>420</v>
      </c>
      <c r="B24" s="170">
        <v>3.443565822597364</v>
      </c>
      <c r="C24" s="170">
        <v>2.832168236299121</v>
      </c>
      <c r="D24" s="170">
        <v>2.0798436771290292</v>
      </c>
    </row>
    <row r="25" spans="1:4" x14ac:dyDescent="0.2">
      <c r="A25" s="59" t="s">
        <v>414</v>
      </c>
      <c r="B25" s="170">
        <v>3.2001404368822364</v>
      </c>
      <c r="C25" s="170">
        <v>3.2971836155822651</v>
      </c>
      <c r="D25" s="170">
        <v>3.2587201664309133</v>
      </c>
    </row>
    <row r="26" spans="1:4" x14ac:dyDescent="0.2">
      <c r="A26" s="59" t="s">
        <v>445</v>
      </c>
      <c r="B26" s="170">
        <v>3.1718115380881531</v>
      </c>
      <c r="C26" s="170">
        <v>2.1632600883485078</v>
      </c>
      <c r="D26" s="170">
        <v>1.86052450846744</v>
      </c>
    </row>
    <row r="27" spans="1:4" x14ac:dyDescent="0.2">
      <c r="A27" s="59" t="s">
        <v>434</v>
      </c>
      <c r="B27" s="170">
        <v>3.0270433179937171</v>
      </c>
      <c r="C27" s="170">
        <v>2.5035211538609548</v>
      </c>
      <c r="D27" s="170">
        <v>2.2993767801645717</v>
      </c>
    </row>
    <row r="28" spans="1:4" x14ac:dyDescent="0.2">
      <c r="A28" s="59" t="s">
        <v>442</v>
      </c>
      <c r="B28" s="170">
        <v>2.9876425501193764</v>
      </c>
      <c r="C28" s="170">
        <v>1.9188721667756679</v>
      </c>
      <c r="D28" s="170">
        <v>1.8037083697943495</v>
      </c>
    </row>
    <row r="29" spans="1:4" x14ac:dyDescent="0.2">
      <c r="A29" s="59" t="s">
        <v>432</v>
      </c>
      <c r="B29" s="170">
        <v>2.9509448447650719</v>
      </c>
      <c r="C29" s="170">
        <v>2.9454416450906198</v>
      </c>
      <c r="D29" s="170">
        <v>2.8597935975055715</v>
      </c>
    </row>
    <row r="30" spans="1:4" x14ac:dyDescent="0.2">
      <c r="A30" s="59" t="s">
        <v>415</v>
      </c>
      <c r="B30" s="170">
        <v>2.7821063563926267</v>
      </c>
      <c r="C30" s="170">
        <v>2.3107208926167346</v>
      </c>
      <c r="D30" s="170">
        <v>2.6308426867678314</v>
      </c>
    </row>
    <row r="31" spans="1:4" x14ac:dyDescent="0.2">
      <c r="A31" s="59" t="s">
        <v>429</v>
      </c>
      <c r="B31" s="170">
        <v>2.7102318832710415</v>
      </c>
      <c r="C31" s="170">
        <v>2.1982923737855469</v>
      </c>
      <c r="D31" s="170">
        <v>1.6541154558101567</v>
      </c>
    </row>
    <row r="32" spans="1:4" x14ac:dyDescent="0.2">
      <c r="A32" s="59" t="s">
        <v>440</v>
      </c>
      <c r="B32" s="170">
        <v>2.6909673001347771</v>
      </c>
      <c r="C32" s="170">
        <v>1.6491525324244636</v>
      </c>
      <c r="D32" s="170">
        <v>0.97648366744322734</v>
      </c>
    </row>
    <row r="33" spans="1:8" x14ac:dyDescent="0.2">
      <c r="A33" s="59" t="s">
        <v>436</v>
      </c>
      <c r="B33" s="170">
        <v>2.5127941546243844</v>
      </c>
      <c r="C33" s="170">
        <v>2.3694063433776145</v>
      </c>
      <c r="D33" s="170">
        <v>2.5566118680715242</v>
      </c>
    </row>
    <row r="34" spans="1:8" x14ac:dyDescent="0.2">
      <c r="A34" s="59" t="s">
        <v>421</v>
      </c>
      <c r="B34" s="170">
        <v>2.3544161703926698</v>
      </c>
      <c r="C34" s="170">
        <v>2.6577865445649875</v>
      </c>
      <c r="D34" s="170">
        <v>2.8610825014080463</v>
      </c>
    </row>
    <row r="35" spans="1:8" x14ac:dyDescent="0.2">
      <c r="A35" s="59" t="s">
        <v>406</v>
      </c>
      <c r="B35" s="170">
        <v>2.1946155755647325</v>
      </c>
      <c r="C35" s="170">
        <v>1.7389684006633837</v>
      </c>
      <c r="D35" s="170">
        <v>1.3525229928908791</v>
      </c>
    </row>
    <row r="36" spans="1:8" x14ac:dyDescent="0.2">
      <c r="A36" s="59" t="s">
        <v>405</v>
      </c>
      <c r="B36" s="170">
        <v>2.1587039494217359</v>
      </c>
      <c r="C36" s="170">
        <v>1.6871994157401315</v>
      </c>
      <c r="D36" s="170">
        <v>1.527305337730436</v>
      </c>
      <c r="H36" s="14"/>
    </row>
    <row r="37" spans="1:8" x14ac:dyDescent="0.2">
      <c r="A37" s="59" t="s">
        <v>427</v>
      </c>
      <c r="B37" s="170">
        <v>2.0395622078264366</v>
      </c>
      <c r="C37" s="170">
        <v>1.735663156676543</v>
      </c>
      <c r="D37" s="170">
        <v>1.8285177447379393</v>
      </c>
    </row>
    <row r="38" spans="1:8" x14ac:dyDescent="0.2">
      <c r="A38" s="59" t="s">
        <v>422</v>
      </c>
      <c r="B38" s="170">
        <v>2.0210011507479861</v>
      </c>
      <c r="C38" s="170">
        <v>1.2001025806290553</v>
      </c>
      <c r="D38" s="170">
        <v>1.1801070885393112</v>
      </c>
    </row>
    <row r="39" spans="1:8" x14ac:dyDescent="0.2">
      <c r="A39" s="59" t="s">
        <v>441</v>
      </c>
      <c r="B39" s="170">
        <v>1.9712446100540233</v>
      </c>
      <c r="C39" s="170">
        <v>1.3160437961183815</v>
      </c>
      <c r="D39" s="170">
        <v>0.96320564349666926</v>
      </c>
    </row>
    <row r="40" spans="1:8" x14ac:dyDescent="0.2">
      <c r="A40" s="59" t="s">
        <v>411</v>
      </c>
      <c r="B40" s="170">
        <v>1.9517054256831694</v>
      </c>
      <c r="C40" s="170">
        <v>1.9229641429481312</v>
      </c>
      <c r="D40" s="170">
        <v>1.9947354507770272</v>
      </c>
    </row>
    <row r="41" spans="1:8" x14ac:dyDescent="0.2">
      <c r="A41" s="59" t="s">
        <v>428</v>
      </c>
      <c r="B41" s="170">
        <v>1.8467640165855417</v>
      </c>
      <c r="C41" s="170">
        <v>3.9600873977808932</v>
      </c>
      <c r="D41" s="170">
        <v>3.7555322854051805</v>
      </c>
    </row>
    <row r="42" spans="1:8" x14ac:dyDescent="0.2">
      <c r="A42" s="59" t="s">
        <v>425</v>
      </c>
      <c r="B42" s="170">
        <v>1.8239930191052214</v>
      </c>
      <c r="C42" s="170">
        <v>1.2618205352149845</v>
      </c>
      <c r="D42" s="170">
        <v>0.92601212753148265</v>
      </c>
    </row>
    <row r="43" spans="1:8" x14ac:dyDescent="0.2">
      <c r="A43" s="59" t="s">
        <v>430</v>
      </c>
      <c r="B43" s="170">
        <v>1.7023886677159523</v>
      </c>
      <c r="C43" s="170">
        <v>1.2844102609132961</v>
      </c>
      <c r="D43" s="170">
        <v>2.003624041984752</v>
      </c>
    </row>
    <row r="44" spans="1:8" x14ac:dyDescent="0.2">
      <c r="A44" s="59" t="s">
        <v>437</v>
      </c>
      <c r="B44" s="170">
        <v>1.6372130110332037</v>
      </c>
      <c r="C44" s="170">
        <v>1.5140693955220859</v>
      </c>
      <c r="D44" s="170">
        <v>0.89359723429634275</v>
      </c>
    </row>
    <row r="45" spans="1:8" x14ac:dyDescent="0.2">
      <c r="A45" s="59" t="s">
        <v>435</v>
      </c>
      <c r="B45" s="170">
        <v>1.6059566244449959</v>
      </c>
      <c r="C45" s="170">
        <v>0.8798801070794452</v>
      </c>
      <c r="D45" s="170">
        <v>1.020588059730499</v>
      </c>
    </row>
    <row r="46" spans="1:8" x14ac:dyDescent="0.2">
      <c r="A46" s="59" t="s">
        <v>424</v>
      </c>
      <c r="B46" s="170">
        <v>1.3348372836443776</v>
      </c>
      <c r="C46" s="170">
        <v>1.5947995721424546</v>
      </c>
      <c r="D46" s="170">
        <v>1.6030985564957694</v>
      </c>
    </row>
    <row r="47" spans="1:8" x14ac:dyDescent="0.2">
      <c r="A47" s="59" t="s">
        <v>417</v>
      </c>
      <c r="B47" s="170">
        <v>1.3261019054105614</v>
      </c>
      <c r="C47" s="170">
        <v>1.2540920356743741</v>
      </c>
      <c r="D47" s="170">
        <v>1.5642937223494029</v>
      </c>
    </row>
    <row r="48" spans="1:8" x14ac:dyDescent="0.2">
      <c r="A48" s="59" t="s">
        <v>433</v>
      </c>
      <c r="B48" s="170">
        <v>0.95198291918411848</v>
      </c>
      <c r="C48" s="170">
        <v>0.75114594592847872</v>
      </c>
      <c r="D48" s="170">
        <v>1.2531501798080162</v>
      </c>
    </row>
    <row r="49" spans="1:4" x14ac:dyDescent="0.2">
      <c r="A49" s="59" t="s">
        <v>443</v>
      </c>
      <c r="B49" s="170">
        <v>0.94883182430782309</v>
      </c>
      <c r="C49" s="170">
        <v>0.74634722253555019</v>
      </c>
      <c r="D49" s="170">
        <v>1.4925065330304716</v>
      </c>
    </row>
    <row r="50" spans="1:4" x14ac:dyDescent="0.2">
      <c r="A50" s="167" t="s">
        <v>444</v>
      </c>
      <c r="B50" s="170">
        <v>0.5471849854039571</v>
      </c>
      <c r="C50" s="170">
        <v>0.48187377027934541</v>
      </c>
      <c r="D50" s="170">
        <v>0.47667423402130599</v>
      </c>
    </row>
    <row r="51" spans="1:4" x14ac:dyDescent="0.2">
      <c r="A51" s="168"/>
      <c r="B51" s="3"/>
      <c r="C51" s="3"/>
      <c r="D51" s="3"/>
    </row>
  </sheetData>
  <mergeCells count="2">
    <mergeCell ref="F10:R10"/>
    <mergeCell ref="F11:R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57"/>
  <sheetViews>
    <sheetView workbookViewId="0">
      <selection activeCell="H16" sqref="H16"/>
    </sheetView>
  </sheetViews>
  <sheetFormatPr defaultRowHeight="12.75" x14ac:dyDescent="0.2"/>
  <cols>
    <col min="1" max="1" width="15.42578125" bestFit="1" customWidth="1"/>
    <col min="2" max="2" width="10.7109375" bestFit="1" customWidth="1"/>
    <col min="3" max="3" width="11.42578125" bestFit="1" customWidth="1"/>
    <col min="4" max="4" width="9.7109375" bestFit="1" customWidth="1"/>
    <col min="5" max="5" width="8.7109375" bestFit="1" customWidth="1"/>
    <col min="6" max="6" width="13.7109375" bestFit="1" customWidth="1"/>
    <col min="7" max="7" width="11.42578125" bestFit="1" customWidth="1"/>
    <col min="8" max="8" width="7.85546875" bestFit="1" customWidth="1"/>
    <col min="9" max="9" width="7" bestFit="1" customWidth="1"/>
    <col min="10" max="11" width="13.7109375" bestFit="1" customWidth="1"/>
  </cols>
  <sheetData>
    <row r="1" spans="1:14" ht="15" x14ac:dyDescent="0.25">
      <c r="A1" s="108"/>
      <c r="B1" s="109"/>
      <c r="C1" s="110"/>
      <c r="D1" s="110"/>
      <c r="E1" s="110"/>
      <c r="F1" s="110"/>
      <c r="G1" s="111" t="s">
        <v>562</v>
      </c>
      <c r="H1" s="112"/>
      <c r="I1" s="112"/>
      <c r="J1" s="113"/>
      <c r="N1" s="48"/>
    </row>
    <row r="2" spans="1:14" ht="15" x14ac:dyDescent="0.2">
      <c r="B2" s="110" t="s">
        <v>19</v>
      </c>
      <c r="C2" s="110" t="s">
        <v>455</v>
      </c>
      <c r="D2" s="110" t="s">
        <v>37</v>
      </c>
      <c r="E2" s="110" t="s">
        <v>20</v>
      </c>
      <c r="F2" s="110" t="s">
        <v>492</v>
      </c>
      <c r="G2" s="114" t="s">
        <v>455</v>
      </c>
      <c r="H2" s="115" t="s">
        <v>37</v>
      </c>
      <c r="I2" s="115" t="s">
        <v>20</v>
      </c>
      <c r="J2" s="116" t="s">
        <v>492</v>
      </c>
    </row>
    <row r="3" spans="1:14" x14ac:dyDescent="0.2">
      <c r="A3" t="s">
        <v>563</v>
      </c>
      <c r="B3">
        <f>'[1]pivot 2010'!B13</f>
        <v>110741038</v>
      </c>
      <c r="C3">
        <f>'[1]pivot 2010'!C13</f>
        <v>83793248</v>
      </c>
      <c r="D3">
        <f>'[1]pivot 2010'!D13</f>
        <v>10521580</v>
      </c>
      <c r="E3">
        <f>'[1]pivot 2010'!E13</f>
        <v>6617544</v>
      </c>
      <c r="F3">
        <f>'[1]pivot 2010'!F13</f>
        <v>4831515</v>
      </c>
      <c r="G3" s="117">
        <f t="shared" ref="G3:J10" si="0">C3/$B3*100</f>
        <v>75.665940570287958</v>
      </c>
      <c r="H3" s="118">
        <f t="shared" si="0"/>
        <v>9.5010668041598088</v>
      </c>
      <c r="I3" s="118">
        <f t="shared" si="0"/>
        <v>5.9756925883248453</v>
      </c>
      <c r="J3" s="119">
        <f t="shared" si="0"/>
        <v>4.3628948105037626</v>
      </c>
    </row>
    <row r="4" spans="1:14" x14ac:dyDescent="0.2">
      <c r="A4" t="s">
        <v>564</v>
      </c>
      <c r="B4">
        <f>'[1]pivot 2010'!B11</f>
        <v>47938485</v>
      </c>
      <c r="C4">
        <f>'[1]pivot 2010'!C11</f>
        <v>33656570</v>
      </c>
      <c r="D4">
        <f>'[1]pivot 2010'!D11</f>
        <v>4487606</v>
      </c>
      <c r="E4">
        <f>'[1]pivot 2010'!E11</f>
        <v>5254994</v>
      </c>
      <c r="F4">
        <f>'[1]pivot 2010'!F11</f>
        <v>2130756</v>
      </c>
      <c r="G4" s="117">
        <f t="shared" si="0"/>
        <v>70.207829888658353</v>
      </c>
      <c r="H4" s="118">
        <f t="shared" si="0"/>
        <v>9.3611760989109261</v>
      </c>
      <c r="I4" s="118">
        <f t="shared" si="0"/>
        <v>10.961952594037964</v>
      </c>
      <c r="J4" s="119">
        <f t="shared" si="0"/>
        <v>4.4447712521578433</v>
      </c>
    </row>
    <row r="5" spans="1:14" x14ac:dyDescent="0.2">
      <c r="A5" t="s">
        <v>565</v>
      </c>
      <c r="B5">
        <f>'[1]pivot 2010'!B7</f>
        <v>13173309</v>
      </c>
      <c r="C5">
        <f>'[1]pivot 2010'!C7</f>
        <v>10153893</v>
      </c>
      <c r="D5">
        <f>'[1]pivot 2010'!D7</f>
        <v>1236806</v>
      </c>
      <c r="E5">
        <f>'[1]pivot 2010'!E7</f>
        <v>522503</v>
      </c>
      <c r="F5">
        <f>'[1]pivot 2010'!F7</f>
        <v>697892</v>
      </c>
      <c r="G5" s="117">
        <f t="shared" si="0"/>
        <v>77.079289645448995</v>
      </c>
      <c r="H5" s="118">
        <f t="shared" si="0"/>
        <v>9.388726856706997</v>
      </c>
      <c r="I5" s="118">
        <f t="shared" si="0"/>
        <v>3.9663762536808331</v>
      </c>
      <c r="J5" s="119">
        <f t="shared" si="0"/>
        <v>5.2977729437607515</v>
      </c>
    </row>
    <row r="6" spans="1:14" x14ac:dyDescent="0.2">
      <c r="A6" t="s">
        <v>566</v>
      </c>
      <c r="B6">
        <f>'[1]pivot 2010'!B5</f>
        <v>19684850</v>
      </c>
      <c r="C6">
        <f>'[1]pivot 2010'!C5</f>
        <v>15932569</v>
      </c>
      <c r="D6">
        <f>'[1]pivot 2010'!D5</f>
        <v>1858483</v>
      </c>
      <c r="E6">
        <f>'[1]pivot 2010'!E5</f>
        <v>430748</v>
      </c>
      <c r="F6">
        <f>'[1]pivot 2010'!F5</f>
        <v>783872</v>
      </c>
      <c r="G6" s="117">
        <f t="shared" si="0"/>
        <v>80.938229145764382</v>
      </c>
      <c r="H6" s="118">
        <f t="shared" si="0"/>
        <v>9.4411844641945457</v>
      </c>
      <c r="I6" s="118">
        <f t="shared" si="0"/>
        <v>2.1882208906849683</v>
      </c>
      <c r="J6" s="119">
        <f t="shared" si="0"/>
        <v>3.9821080678796132</v>
      </c>
    </row>
    <row r="7" spans="1:14" x14ac:dyDescent="0.2">
      <c r="A7" t="s">
        <v>567</v>
      </c>
      <c r="B7">
        <f>'[1]pivot 2010'!B10</f>
        <v>13529467</v>
      </c>
      <c r="C7">
        <f>'[1]pivot 2010'!C10</f>
        <v>10875739</v>
      </c>
      <c r="D7">
        <f>'[1]pivot 2010'!D10</f>
        <v>1323677</v>
      </c>
      <c r="E7">
        <f>'[1]pivot 2010'!E10</f>
        <v>212193</v>
      </c>
      <c r="F7">
        <f>'[1]pivot 2010'!F10</f>
        <v>551817</v>
      </c>
      <c r="G7" s="117">
        <f t="shared" si="0"/>
        <v>80.38556877369966</v>
      </c>
      <c r="H7" s="118">
        <f t="shared" si="0"/>
        <v>9.7836596223635421</v>
      </c>
      <c r="I7" s="118">
        <f t="shared" si="0"/>
        <v>1.5683766404101507</v>
      </c>
      <c r="J7" s="119">
        <f t="shared" si="0"/>
        <v>4.0786307398510235</v>
      </c>
    </row>
    <row r="8" spans="1:14" x14ac:dyDescent="0.2">
      <c r="A8" t="s">
        <v>568</v>
      </c>
      <c r="B8">
        <f>'[1]pivot 2010'!B8</f>
        <v>10316981</v>
      </c>
      <c r="C8">
        <f>'[1]pivot 2010'!C8</f>
        <v>8359199</v>
      </c>
      <c r="D8">
        <f>'[1]pivot 2010'!D8</f>
        <v>1016713</v>
      </c>
      <c r="E8">
        <f>'[1]pivot 2010'!E8</f>
        <v>114907</v>
      </c>
      <c r="F8">
        <f>'[1]pivot 2010'!F8</f>
        <v>401006</v>
      </c>
      <c r="G8" s="117">
        <f t="shared" si="0"/>
        <v>81.023692880698334</v>
      </c>
      <c r="H8" s="118">
        <f t="shared" si="0"/>
        <v>9.8547530522737219</v>
      </c>
      <c r="I8" s="118">
        <f t="shared" si="0"/>
        <v>1.1137657421294078</v>
      </c>
      <c r="J8" s="119">
        <f t="shared" si="0"/>
        <v>3.8868541097439255</v>
      </c>
    </row>
    <row r="9" spans="1:14" x14ac:dyDescent="0.2">
      <c r="A9" t="s">
        <v>569</v>
      </c>
      <c r="B9">
        <f>'[1]pivot 2010'!B6</f>
        <v>5810061</v>
      </c>
      <c r="C9">
        <f>'[1]pivot 2010'!C6</f>
        <v>4598287</v>
      </c>
      <c r="D9">
        <f>'[1]pivot 2010'!D6</f>
        <v>571376</v>
      </c>
      <c r="E9">
        <f>'[1]pivot 2010'!E6</f>
        <v>77060</v>
      </c>
      <c r="F9">
        <f>'[1]pivot 2010'!F6</f>
        <v>251469</v>
      </c>
      <c r="G9" s="117">
        <f t="shared" si="0"/>
        <v>79.143523622213266</v>
      </c>
      <c r="H9" s="118">
        <f t="shared" si="0"/>
        <v>9.8342513099260067</v>
      </c>
      <c r="I9" s="118">
        <f t="shared" si="0"/>
        <v>1.3263199818384006</v>
      </c>
      <c r="J9" s="119">
        <f t="shared" si="0"/>
        <v>4.3281645407853722</v>
      </c>
    </row>
    <row r="10" spans="1:14" ht="13.5" thickBot="1" x14ac:dyDescent="0.25">
      <c r="A10" t="s">
        <v>570</v>
      </c>
      <c r="B10" s="7">
        <f>C16-B3</f>
        <v>-110741038</v>
      </c>
      <c r="C10" s="7">
        <f>D16-C3</f>
        <v>-83793248</v>
      </c>
      <c r="D10" s="7">
        <f>E16-D3</f>
        <v>-10521580</v>
      </c>
      <c r="E10" s="7">
        <f>F16-E3</f>
        <v>-6617544</v>
      </c>
      <c r="F10" s="7">
        <f>G16-F3</f>
        <v>-4831515</v>
      </c>
      <c r="G10" s="120">
        <f t="shared" si="0"/>
        <v>75.665940570287958</v>
      </c>
      <c r="H10" s="121">
        <f t="shared" si="0"/>
        <v>9.5010668041598088</v>
      </c>
      <c r="I10" s="121">
        <f t="shared" si="0"/>
        <v>5.9756925883248453</v>
      </c>
      <c r="J10" s="122">
        <f t="shared" si="0"/>
        <v>4.3628948105037626</v>
      </c>
    </row>
    <row r="12" spans="1:14" x14ac:dyDescent="0.2">
      <c r="A12" s="123" t="s">
        <v>571</v>
      </c>
    </row>
    <row r="14" spans="1:14" ht="15" x14ac:dyDescent="0.2">
      <c r="B14" s="219" t="s">
        <v>584</v>
      </c>
      <c r="C14" s="219"/>
      <c r="D14" s="219"/>
      <c r="E14" s="219"/>
      <c r="F14" s="219"/>
      <c r="H14" s="171"/>
      <c r="I14" s="171"/>
      <c r="J14" s="171"/>
      <c r="K14" s="171"/>
      <c r="L14" s="171"/>
    </row>
    <row r="15" spans="1:14" ht="15" x14ac:dyDescent="0.25">
      <c r="B15" s="124"/>
      <c r="C15" s="124"/>
      <c r="D15" s="124"/>
      <c r="E15" s="124"/>
      <c r="F15" s="124"/>
      <c r="G15" s="124"/>
      <c r="H15" s="125"/>
      <c r="I15" s="125"/>
      <c r="J15" s="125"/>
      <c r="K15" s="125"/>
    </row>
    <row r="16" spans="1:14" x14ac:dyDescent="0.2">
      <c r="B16" s="9"/>
      <c r="C16" s="126"/>
      <c r="D16" s="126"/>
      <c r="E16" s="126"/>
      <c r="F16" s="126"/>
      <c r="G16" s="126"/>
      <c r="H16" s="9"/>
      <c r="I16" s="9"/>
      <c r="J16" s="9"/>
      <c r="K16" s="9"/>
    </row>
    <row r="17" spans="2:11" x14ac:dyDescent="0.2">
      <c r="B17" s="9"/>
      <c r="C17" s="9"/>
      <c r="D17" s="9"/>
      <c r="E17" s="9"/>
      <c r="F17" s="9"/>
      <c r="G17" s="9"/>
      <c r="H17" s="9"/>
      <c r="I17" s="9"/>
      <c r="J17" s="9"/>
      <c r="K17" s="9"/>
    </row>
    <row r="18" spans="2:11" ht="15" x14ac:dyDescent="0.25">
      <c r="B18" s="127"/>
      <c r="C18" s="128"/>
      <c r="D18" s="129"/>
      <c r="E18" s="129"/>
      <c r="F18" s="129"/>
      <c r="G18" s="129"/>
      <c r="H18" s="130"/>
      <c r="I18" s="130"/>
      <c r="J18" s="130"/>
      <c r="K18" s="130"/>
    </row>
    <row r="19" spans="2:11" ht="15" x14ac:dyDescent="0.2">
      <c r="B19" s="9"/>
      <c r="C19" s="129"/>
      <c r="D19" s="129"/>
      <c r="E19" s="129"/>
      <c r="F19" s="129"/>
      <c r="G19" s="129"/>
      <c r="H19" s="129"/>
      <c r="I19" s="129"/>
      <c r="J19" s="129"/>
      <c r="K19" s="129"/>
    </row>
    <row r="20" spans="2:11" x14ac:dyDescent="0.2">
      <c r="B20" s="9"/>
      <c r="C20" s="9"/>
      <c r="D20" s="9"/>
      <c r="E20" s="9"/>
      <c r="F20" s="9"/>
      <c r="G20" s="9"/>
      <c r="H20" s="131"/>
      <c r="I20" s="131"/>
      <c r="J20" s="131"/>
      <c r="K20" s="131"/>
    </row>
    <row r="21" spans="2:11" x14ac:dyDescent="0.2">
      <c r="B21" s="9"/>
      <c r="C21" s="9"/>
      <c r="D21" s="9"/>
      <c r="E21" s="9"/>
      <c r="F21" s="9"/>
      <c r="G21" s="9"/>
      <c r="H21" s="131"/>
      <c r="I21" s="131"/>
      <c r="J21" s="131"/>
      <c r="K21" s="131"/>
    </row>
    <row r="22" spans="2:11" x14ac:dyDescent="0.2">
      <c r="B22" s="9"/>
      <c r="C22" s="9"/>
      <c r="D22" s="9"/>
      <c r="E22" s="9"/>
      <c r="F22" s="9"/>
      <c r="G22" s="9"/>
      <c r="H22" s="131"/>
      <c r="I22" s="131"/>
      <c r="J22" s="131"/>
      <c r="K22" s="131"/>
    </row>
    <row r="23" spans="2:11" x14ac:dyDescent="0.2">
      <c r="B23" s="9"/>
      <c r="C23" s="9"/>
      <c r="D23" s="9"/>
      <c r="E23" s="9"/>
      <c r="F23" s="9"/>
      <c r="G23" s="9"/>
      <c r="H23" s="131"/>
      <c r="I23" s="131"/>
      <c r="J23" s="131"/>
      <c r="K23" s="131"/>
    </row>
    <row r="24" spans="2:11" x14ac:dyDescent="0.2">
      <c r="B24" s="9"/>
      <c r="C24" s="9"/>
      <c r="D24" s="9"/>
      <c r="E24" s="9"/>
      <c r="F24" s="9"/>
      <c r="G24" s="9"/>
      <c r="H24" s="131"/>
      <c r="I24" s="131"/>
      <c r="J24" s="131"/>
      <c r="K24" s="131"/>
    </row>
    <row r="25" spans="2:11" x14ac:dyDescent="0.2">
      <c r="B25" s="9"/>
      <c r="C25" s="9"/>
      <c r="D25" s="9"/>
      <c r="E25" s="9"/>
      <c r="F25" s="9"/>
      <c r="G25" s="9"/>
      <c r="H25" s="131"/>
      <c r="I25" s="131"/>
      <c r="J25" s="131"/>
      <c r="K25" s="131"/>
    </row>
    <row r="26" spans="2:11" x14ac:dyDescent="0.2">
      <c r="B26" s="9"/>
      <c r="C26" s="9"/>
      <c r="D26" s="9"/>
      <c r="E26" s="9"/>
      <c r="F26" s="9"/>
      <c r="G26" s="9"/>
      <c r="H26" s="131"/>
      <c r="I26" s="131"/>
      <c r="J26" s="131"/>
      <c r="K26" s="131"/>
    </row>
    <row r="27" spans="2:11" x14ac:dyDescent="0.2">
      <c r="B27" s="9"/>
      <c r="C27" s="126"/>
      <c r="D27" s="126"/>
      <c r="E27" s="126"/>
      <c r="F27" s="126"/>
      <c r="G27" s="126"/>
      <c r="H27" s="131"/>
      <c r="I27" s="131"/>
      <c r="J27" s="131"/>
      <c r="K27" s="131"/>
    </row>
    <row r="28" spans="2:11" x14ac:dyDescent="0.2">
      <c r="B28" s="9"/>
      <c r="C28" s="126"/>
      <c r="D28" s="9"/>
      <c r="E28" s="9"/>
      <c r="F28" s="9"/>
      <c r="G28" s="9"/>
      <c r="H28" s="9"/>
      <c r="I28" s="9"/>
      <c r="J28" s="9"/>
      <c r="K28" s="9"/>
    </row>
    <row r="29" spans="2:11" ht="15" x14ac:dyDescent="0.25">
      <c r="B29" s="124"/>
      <c r="C29" s="124"/>
      <c r="D29" s="124"/>
      <c r="E29" s="124"/>
      <c r="F29" s="124"/>
      <c r="G29" s="124"/>
      <c r="H29" s="125"/>
      <c r="I29" s="125"/>
      <c r="J29" s="125"/>
      <c r="K29" s="125"/>
    </row>
    <row r="30" spans="2:11" x14ac:dyDescent="0.2">
      <c r="B30" s="9"/>
      <c r="C30" s="126"/>
      <c r="D30" s="126"/>
      <c r="E30" s="126"/>
      <c r="F30" s="126"/>
      <c r="G30" s="126"/>
      <c r="H30" s="9"/>
      <c r="I30" s="9"/>
      <c r="J30" s="9"/>
      <c r="K30" s="9"/>
    </row>
    <row r="31" spans="2:11" x14ac:dyDescent="0.2">
      <c r="B31" s="9"/>
      <c r="C31" s="9"/>
      <c r="D31" s="9"/>
      <c r="E31" s="9"/>
      <c r="F31" s="9"/>
      <c r="G31" s="9"/>
      <c r="H31" s="9"/>
      <c r="I31" s="9"/>
      <c r="J31" s="9"/>
      <c r="K31" s="9"/>
    </row>
    <row r="32" spans="2:11" x14ac:dyDescent="0.2">
      <c r="B32" s="9"/>
      <c r="C32" s="9"/>
      <c r="D32" s="9"/>
      <c r="E32" s="9"/>
      <c r="F32" s="9"/>
      <c r="G32" s="9"/>
      <c r="H32" s="9"/>
      <c r="I32" s="9"/>
      <c r="J32" s="9"/>
      <c r="K32" s="9"/>
    </row>
    <row r="33" spans="2:14" x14ac:dyDescent="0.2">
      <c r="B33" s="9"/>
      <c r="C33" s="9"/>
      <c r="D33" s="9"/>
      <c r="E33" s="9"/>
      <c r="F33" s="9"/>
      <c r="G33" s="9"/>
      <c r="H33" s="9"/>
      <c r="I33" s="9"/>
      <c r="J33" s="9"/>
      <c r="K33" s="9"/>
    </row>
    <row r="34" spans="2:14" x14ac:dyDescent="0.2">
      <c r="B34" s="9"/>
      <c r="C34" s="9"/>
      <c r="D34" s="9"/>
      <c r="E34" s="9"/>
      <c r="F34" s="9"/>
      <c r="G34" s="9"/>
      <c r="H34" s="9"/>
      <c r="I34" s="9"/>
      <c r="J34" s="9"/>
      <c r="K34" s="9"/>
    </row>
    <row r="35" spans="2:14" x14ac:dyDescent="0.2">
      <c r="B35" s="9"/>
      <c r="C35" s="9"/>
      <c r="D35" s="9"/>
      <c r="E35" s="9"/>
      <c r="F35" s="9"/>
      <c r="G35" s="9"/>
      <c r="H35" s="9"/>
      <c r="I35" s="9"/>
      <c r="J35" s="9"/>
      <c r="K35" s="9"/>
    </row>
    <row r="36" spans="2:14" x14ac:dyDescent="0.2">
      <c r="B36" s="9"/>
      <c r="C36" s="9"/>
      <c r="D36" s="9"/>
      <c r="E36" s="9"/>
      <c r="F36" s="9"/>
      <c r="G36" s="9"/>
      <c r="H36" s="9"/>
      <c r="I36" s="9"/>
      <c r="J36" s="9"/>
      <c r="K36" s="9"/>
    </row>
    <row r="37" spans="2:14" s="8" customFormat="1" x14ac:dyDescent="0.2">
      <c r="B37" s="132"/>
      <c r="C37" s="132"/>
      <c r="D37" s="132"/>
      <c r="E37" s="132"/>
      <c r="F37" s="132"/>
      <c r="G37" s="132"/>
      <c r="H37" s="132"/>
      <c r="I37" s="132"/>
      <c r="J37" s="132"/>
      <c r="K37" s="132"/>
    </row>
    <row r="38" spans="2:14" x14ac:dyDescent="0.2">
      <c r="B38" s="9"/>
      <c r="C38" s="9"/>
      <c r="D38" s="9"/>
      <c r="E38" s="9"/>
      <c r="F38" s="9"/>
      <c r="G38" s="9"/>
      <c r="H38" s="9"/>
      <c r="I38" s="9"/>
      <c r="J38" s="9"/>
      <c r="K38" s="9"/>
    </row>
    <row r="39" spans="2:14" x14ac:dyDescent="0.2">
      <c r="B39" s="9"/>
      <c r="C39" s="9"/>
      <c r="D39" s="9"/>
      <c r="E39" s="9"/>
      <c r="F39" s="9"/>
      <c r="G39" s="9"/>
      <c r="H39" s="9"/>
      <c r="I39" s="9"/>
      <c r="J39" s="9"/>
      <c r="K39" s="9"/>
    </row>
    <row r="40" spans="2:14" x14ac:dyDescent="0.2">
      <c r="B40" s="9"/>
      <c r="C40" s="9"/>
      <c r="D40" s="9"/>
      <c r="E40" s="9"/>
      <c r="F40" s="9"/>
      <c r="G40" s="9"/>
      <c r="H40" s="9"/>
      <c r="I40" s="9"/>
      <c r="J40" s="9"/>
      <c r="K40" s="9"/>
    </row>
    <row r="41" spans="2:14" x14ac:dyDescent="0.2">
      <c r="B41" s="9"/>
      <c r="C41" s="9"/>
      <c r="D41" s="9"/>
      <c r="E41" s="9"/>
      <c r="F41" s="9"/>
      <c r="G41" s="9"/>
      <c r="H41" s="9"/>
      <c r="I41" s="9"/>
      <c r="J41" s="9"/>
      <c r="K41" s="9"/>
    </row>
    <row r="42" spans="2:14" ht="15" x14ac:dyDescent="0.2">
      <c r="B42" s="9"/>
      <c r="C42" s="133"/>
      <c r="D42" s="134"/>
      <c r="E42" s="134"/>
      <c r="F42" s="134"/>
      <c r="G42" s="134"/>
      <c r="H42" s="134"/>
      <c r="I42" s="134"/>
      <c r="J42" s="134"/>
      <c r="K42" s="134"/>
    </row>
    <row r="43" spans="2:14" x14ac:dyDescent="0.2">
      <c r="B43" s="9"/>
      <c r="C43" s="9"/>
      <c r="D43" s="9"/>
      <c r="E43" s="9"/>
      <c r="F43" s="9"/>
      <c r="G43" s="9"/>
      <c r="H43" s="9"/>
      <c r="I43" s="9"/>
      <c r="J43" s="9"/>
      <c r="K43" s="9"/>
    </row>
    <row r="44" spans="2:14" x14ac:dyDescent="0.2">
      <c r="B44" s="9"/>
      <c r="C44" s="9"/>
      <c r="D44" s="9"/>
      <c r="E44" s="9"/>
      <c r="F44" s="9"/>
      <c r="G44" s="9"/>
      <c r="H44" s="9"/>
      <c r="I44" s="9"/>
      <c r="J44" s="9"/>
      <c r="K44" s="9"/>
    </row>
    <row r="45" spans="2:14" x14ac:dyDescent="0.2">
      <c r="B45" s="9"/>
      <c r="C45" s="9"/>
      <c r="D45" s="9"/>
      <c r="E45" s="9"/>
      <c r="F45" s="9"/>
      <c r="G45" s="9"/>
      <c r="H45" s="9"/>
      <c r="I45" s="9"/>
      <c r="J45" s="9"/>
      <c r="K45" s="9"/>
    </row>
    <row r="46" spans="2:14" x14ac:dyDescent="0.2">
      <c r="B46" s="9"/>
      <c r="C46" s="9"/>
      <c r="D46" s="9"/>
      <c r="E46" s="9"/>
      <c r="F46" s="9"/>
      <c r="G46" s="9"/>
      <c r="H46" s="9"/>
      <c r="I46" s="9"/>
      <c r="J46" s="9"/>
      <c r="K46" s="9"/>
    </row>
    <row r="47" spans="2:14" ht="14.25" x14ac:dyDescent="0.2">
      <c r="B47" s="9"/>
      <c r="C47" s="9"/>
      <c r="D47" s="9"/>
      <c r="E47" s="9"/>
      <c r="F47" s="9"/>
      <c r="G47" s="9"/>
      <c r="H47" s="9"/>
      <c r="I47" s="9"/>
      <c r="J47" s="9"/>
      <c r="K47" s="9"/>
      <c r="N47" s="48"/>
    </row>
    <row r="48" spans="2:14" x14ac:dyDescent="0.2">
      <c r="B48" s="9"/>
      <c r="C48" s="135"/>
      <c r="D48" s="135"/>
      <c r="E48" s="9"/>
      <c r="F48" s="9"/>
      <c r="G48" s="9"/>
      <c r="H48" s="9"/>
      <c r="I48" s="9"/>
      <c r="J48" s="9"/>
      <c r="K48" s="9"/>
    </row>
    <row r="49" spans="2:11" x14ac:dyDescent="0.2">
      <c r="B49" s="9"/>
      <c r="C49" s="9"/>
      <c r="D49" s="9"/>
      <c r="E49" s="9"/>
      <c r="F49" s="9"/>
      <c r="G49" s="9"/>
      <c r="H49" s="9"/>
      <c r="I49" s="9"/>
      <c r="J49" s="9"/>
      <c r="K49" s="9"/>
    </row>
    <row r="50" spans="2:11" x14ac:dyDescent="0.2">
      <c r="B50" s="9"/>
      <c r="C50" s="9"/>
      <c r="D50" s="9"/>
      <c r="E50" s="9"/>
      <c r="F50" s="9"/>
      <c r="G50" s="9"/>
      <c r="H50" s="9"/>
      <c r="I50" s="9"/>
      <c r="J50" s="9"/>
      <c r="K50" s="9"/>
    </row>
    <row r="51" spans="2:11" x14ac:dyDescent="0.2">
      <c r="B51" s="9"/>
      <c r="C51" s="9"/>
      <c r="D51" s="9"/>
      <c r="E51" s="9"/>
      <c r="F51" s="9"/>
      <c r="G51" s="9"/>
      <c r="H51" s="9"/>
      <c r="I51" s="9"/>
      <c r="J51" s="9"/>
      <c r="K51" s="9"/>
    </row>
    <row r="52" spans="2:11" x14ac:dyDescent="0.2">
      <c r="B52" s="9"/>
      <c r="C52" s="9"/>
      <c r="D52" s="9"/>
      <c r="E52" s="9"/>
      <c r="F52" s="9"/>
      <c r="G52" s="9"/>
      <c r="H52" s="9"/>
      <c r="I52" s="9"/>
      <c r="J52" s="9"/>
      <c r="K52" s="9"/>
    </row>
    <row r="53" spans="2:11" x14ac:dyDescent="0.2">
      <c r="B53" s="9"/>
      <c r="C53" s="9"/>
      <c r="D53" s="9"/>
      <c r="E53" s="9"/>
      <c r="F53" s="9"/>
      <c r="G53" s="9"/>
      <c r="H53" s="9"/>
      <c r="I53" s="9"/>
      <c r="J53" s="9"/>
      <c r="K53" s="9"/>
    </row>
    <row r="54" spans="2:11" x14ac:dyDescent="0.2">
      <c r="B54" s="9"/>
      <c r="C54" s="9"/>
      <c r="D54" s="9"/>
      <c r="E54" s="9"/>
      <c r="F54" s="9"/>
      <c r="G54" s="9"/>
      <c r="H54" s="9"/>
      <c r="I54" s="9"/>
      <c r="J54" s="9"/>
      <c r="K54" s="9"/>
    </row>
    <row r="55" spans="2:11" x14ac:dyDescent="0.2">
      <c r="B55" s="9"/>
      <c r="C55" s="9"/>
      <c r="D55" s="9"/>
      <c r="E55" s="9"/>
      <c r="F55" s="9"/>
      <c r="G55" s="9"/>
      <c r="H55" s="9"/>
      <c r="I55" s="9"/>
      <c r="J55" s="9"/>
      <c r="K55" s="9"/>
    </row>
    <row r="56" spans="2:11" x14ac:dyDescent="0.2">
      <c r="B56" s="9"/>
      <c r="C56" s="9"/>
      <c r="D56" s="9"/>
      <c r="E56" s="9"/>
      <c r="F56" s="9"/>
      <c r="G56" s="9"/>
      <c r="H56" s="9"/>
      <c r="I56" s="9"/>
      <c r="J56" s="9"/>
      <c r="K56" s="9"/>
    </row>
    <row r="57" spans="2:11" x14ac:dyDescent="0.2">
      <c r="B57" s="9"/>
      <c r="C57" s="9"/>
      <c r="D57" s="9"/>
      <c r="E57" s="9"/>
      <c r="F57" s="9"/>
      <c r="G57" s="9"/>
      <c r="H57" s="9"/>
      <c r="I57" s="9"/>
      <c r="J57" s="9"/>
      <c r="K57" s="9"/>
    </row>
  </sheetData>
  <mergeCells count="1">
    <mergeCell ref="B14:F1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8"/>
  <sheetViews>
    <sheetView workbookViewId="0">
      <selection activeCell="F33" sqref="F33"/>
    </sheetView>
  </sheetViews>
  <sheetFormatPr defaultRowHeight="12.75" x14ac:dyDescent="0.2"/>
  <cols>
    <col min="3" max="3" width="16.5703125" customWidth="1"/>
    <col min="5" max="5" width="14.7109375" customWidth="1"/>
    <col min="6" max="6" width="17.85546875" customWidth="1"/>
  </cols>
  <sheetData>
    <row r="1" spans="1:7" ht="28.5" customHeight="1" thickBot="1" x14ac:dyDescent="0.25">
      <c r="A1" s="221" t="s">
        <v>585</v>
      </c>
      <c r="B1" s="221"/>
      <c r="C1" s="221"/>
      <c r="D1" s="221"/>
      <c r="E1" s="221"/>
      <c r="F1" s="221"/>
      <c r="G1" s="179"/>
    </row>
    <row r="2" spans="1:7" ht="39" thickBot="1" x14ac:dyDescent="0.25">
      <c r="A2" s="222" t="s">
        <v>586</v>
      </c>
      <c r="B2" s="223"/>
      <c r="C2" s="177" t="s">
        <v>587</v>
      </c>
      <c r="D2" s="180"/>
      <c r="E2" s="181" t="s">
        <v>588</v>
      </c>
      <c r="F2" s="177" t="s">
        <v>587</v>
      </c>
      <c r="G2" s="176"/>
    </row>
    <row r="3" spans="1:7" ht="15.75" thickBot="1" x14ac:dyDescent="0.25">
      <c r="A3" s="224" t="s">
        <v>42</v>
      </c>
      <c r="B3" s="225"/>
      <c r="C3" s="173">
        <v>6.55</v>
      </c>
      <c r="D3" s="174"/>
      <c r="E3" s="175" t="s">
        <v>428</v>
      </c>
      <c r="F3" s="178">
        <v>-0.2</v>
      </c>
      <c r="G3" s="176"/>
    </row>
    <row r="4" spans="1:7" ht="15.75" thickBot="1" x14ac:dyDescent="0.25">
      <c r="A4" s="224" t="s">
        <v>402</v>
      </c>
      <c r="B4" s="225"/>
      <c r="C4" s="173">
        <v>5.27</v>
      </c>
      <c r="D4" s="174"/>
      <c r="E4" s="175" t="s">
        <v>409</v>
      </c>
      <c r="F4" s="178">
        <v>-0.28000000000000003</v>
      </c>
      <c r="G4" s="176"/>
    </row>
    <row r="5" spans="1:7" ht="15.75" thickBot="1" x14ac:dyDescent="0.25">
      <c r="A5" s="224" t="s">
        <v>401</v>
      </c>
      <c r="B5" s="225"/>
      <c r="C5" s="173">
        <v>4.83</v>
      </c>
      <c r="D5" s="174"/>
      <c r="E5" s="175" t="s">
        <v>445</v>
      </c>
      <c r="F5" s="178">
        <v>-0.3</v>
      </c>
      <c r="G5" s="176"/>
    </row>
    <row r="6" spans="1:7" ht="15.75" thickBot="1" x14ac:dyDescent="0.25">
      <c r="A6" s="224" t="s">
        <v>404</v>
      </c>
      <c r="B6" s="225"/>
      <c r="C6" s="173">
        <v>2.97</v>
      </c>
      <c r="D6" s="174"/>
      <c r="E6" s="175" t="s">
        <v>425</v>
      </c>
      <c r="F6" s="178">
        <v>-0.34</v>
      </c>
      <c r="G6" s="176"/>
    </row>
    <row r="7" spans="1:7" ht="15.75" thickBot="1" x14ac:dyDescent="0.25">
      <c r="A7" s="224" t="s">
        <v>410</v>
      </c>
      <c r="B7" s="225"/>
      <c r="C7" s="173">
        <v>1.88</v>
      </c>
      <c r="D7" s="174"/>
      <c r="E7" s="175" t="s">
        <v>441</v>
      </c>
      <c r="F7" s="178">
        <v>-0.35</v>
      </c>
      <c r="G7" s="176"/>
    </row>
    <row r="8" spans="1:7" ht="15.75" thickBot="1" x14ac:dyDescent="0.25">
      <c r="A8" s="224" t="s">
        <v>399</v>
      </c>
      <c r="B8" s="225"/>
      <c r="C8" s="173">
        <v>1.55</v>
      </c>
      <c r="D8" s="174"/>
      <c r="E8" s="175" t="s">
        <v>406</v>
      </c>
      <c r="F8" s="178">
        <v>-0.39</v>
      </c>
      <c r="G8" s="176"/>
    </row>
    <row r="9" spans="1:7" ht="15.75" thickBot="1" x14ac:dyDescent="0.25">
      <c r="A9" s="224" t="s">
        <v>403</v>
      </c>
      <c r="B9" s="225"/>
      <c r="C9" s="173">
        <v>0.95</v>
      </c>
      <c r="D9" s="174"/>
      <c r="E9" s="175" t="s">
        <v>418</v>
      </c>
      <c r="F9" s="178">
        <v>-0.5</v>
      </c>
      <c r="G9" s="176"/>
    </row>
    <row r="10" spans="1:7" ht="15.75" thickBot="1" x14ac:dyDescent="0.25">
      <c r="A10" s="224" t="s">
        <v>443</v>
      </c>
      <c r="B10" s="225"/>
      <c r="C10" s="173">
        <v>0.75</v>
      </c>
      <c r="D10" s="174"/>
      <c r="E10" s="175" t="s">
        <v>423</v>
      </c>
      <c r="F10" s="178">
        <v>-0.51</v>
      </c>
      <c r="G10" s="176"/>
    </row>
    <row r="11" spans="1:7" ht="15.75" thickBot="1" x14ac:dyDescent="0.25">
      <c r="A11" s="224" t="s">
        <v>430</v>
      </c>
      <c r="B11" s="225"/>
      <c r="C11" s="173">
        <v>0.72</v>
      </c>
      <c r="D11" s="174"/>
      <c r="E11" s="175" t="s">
        <v>429</v>
      </c>
      <c r="F11" s="178">
        <v>-0.54</v>
      </c>
      <c r="G11" s="176"/>
    </row>
    <row r="12" spans="1:7" ht="15.75" thickBot="1" x14ac:dyDescent="0.25">
      <c r="A12" s="224" t="s">
        <v>433</v>
      </c>
      <c r="B12" s="225"/>
      <c r="C12" s="173">
        <v>0.5</v>
      </c>
      <c r="D12" s="174"/>
      <c r="E12" s="175" t="s">
        <v>437</v>
      </c>
      <c r="F12" s="178">
        <v>-0.62</v>
      </c>
      <c r="G12" s="176"/>
    </row>
    <row r="13" spans="1:7" ht="15.75" thickBot="1" x14ac:dyDescent="0.25">
      <c r="A13" s="224" t="s">
        <v>419</v>
      </c>
      <c r="B13" s="225"/>
      <c r="C13" s="173">
        <v>0.49</v>
      </c>
      <c r="D13" s="174"/>
      <c r="E13" s="175" t="s">
        <v>440</v>
      </c>
      <c r="F13" s="178">
        <v>-0.67</v>
      </c>
      <c r="G13" s="176"/>
    </row>
    <row r="14" spans="1:7" ht="15.75" thickBot="1" x14ac:dyDescent="0.25">
      <c r="A14" s="224" t="s">
        <v>439</v>
      </c>
      <c r="B14" s="225"/>
      <c r="C14" s="173">
        <v>0.44</v>
      </c>
      <c r="D14" s="174"/>
      <c r="E14" s="175" t="s">
        <v>420</v>
      </c>
      <c r="F14" s="178">
        <v>-0.75</v>
      </c>
      <c r="G14" s="176"/>
    </row>
    <row r="15" spans="1:7" ht="15.75" thickBot="1" x14ac:dyDescent="0.25">
      <c r="A15" s="224" t="s">
        <v>412</v>
      </c>
      <c r="B15" s="225"/>
      <c r="C15" s="173">
        <v>0.42</v>
      </c>
      <c r="D15" s="174"/>
      <c r="E15" s="175" t="s">
        <v>426</v>
      </c>
      <c r="F15" s="178">
        <v>-0.77</v>
      </c>
      <c r="G15" s="176"/>
    </row>
    <row r="16" spans="1:7" ht="15.75" thickBot="1" x14ac:dyDescent="0.25">
      <c r="A16" s="224" t="s">
        <v>415</v>
      </c>
      <c r="B16" s="225"/>
      <c r="C16" s="173">
        <v>0.32</v>
      </c>
      <c r="D16" s="174"/>
      <c r="E16" s="175" t="s">
        <v>407</v>
      </c>
      <c r="F16" s="178">
        <v>-0.84</v>
      </c>
      <c r="G16" s="176"/>
    </row>
    <row r="17" spans="1:7" ht="15.75" thickBot="1" x14ac:dyDescent="0.25">
      <c r="A17" s="224" t="s">
        <v>417</v>
      </c>
      <c r="B17" s="225"/>
      <c r="C17" s="173">
        <v>0.31</v>
      </c>
      <c r="D17" s="174"/>
      <c r="E17" s="175" t="s">
        <v>431</v>
      </c>
      <c r="F17" s="178">
        <v>-2.09</v>
      </c>
      <c r="G17" s="176"/>
    </row>
    <row r="18" spans="1:7" ht="15" x14ac:dyDescent="0.2">
      <c r="A18" s="172"/>
      <c r="B18" s="226" t="s">
        <v>571</v>
      </c>
      <c r="C18" s="226"/>
      <c r="D18" s="226"/>
      <c r="E18" s="226"/>
      <c r="F18" s="226"/>
      <c r="G18" s="227"/>
    </row>
  </sheetData>
  <mergeCells count="18">
    <mergeCell ref="A6:B6"/>
    <mergeCell ref="B18:G18"/>
    <mergeCell ref="A7:B7"/>
    <mergeCell ref="A8:B8"/>
    <mergeCell ref="A9:B9"/>
    <mergeCell ref="A10:B10"/>
    <mergeCell ref="A11:B11"/>
    <mergeCell ref="A12:B12"/>
    <mergeCell ref="A13:B13"/>
    <mergeCell ref="A14:B14"/>
    <mergeCell ref="A15:B15"/>
    <mergeCell ref="A16:B16"/>
    <mergeCell ref="A17:B17"/>
    <mergeCell ref="A1:F1"/>
    <mergeCell ref="A2:B2"/>
    <mergeCell ref="A3:B3"/>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12"/>
  <sheetViews>
    <sheetView workbookViewId="0">
      <selection activeCell="K20" sqref="K20"/>
    </sheetView>
  </sheetViews>
  <sheetFormatPr defaultRowHeight="12.75" x14ac:dyDescent="0.2"/>
  <cols>
    <col min="1" max="1" width="17.140625" style="16" customWidth="1"/>
    <col min="2" max="7" width="9.5703125" style="16" bestFit="1" customWidth="1"/>
    <col min="8" max="8" width="11.5703125" style="16" bestFit="1" customWidth="1"/>
    <col min="9" max="9" width="10.7109375" style="16" bestFit="1" customWidth="1"/>
    <col min="10" max="10" width="9.85546875" style="16" bestFit="1" customWidth="1"/>
    <col min="11" max="21" width="9.140625" style="16"/>
    <col min="22" max="22" width="18.7109375" style="16" customWidth="1"/>
    <col min="23" max="16384" width="9.140625" style="16"/>
  </cols>
  <sheetData>
    <row r="1" spans="1:27" ht="38.25" customHeight="1" x14ac:dyDescent="0.2">
      <c r="A1" s="182" t="s">
        <v>596</v>
      </c>
      <c r="B1" s="60" t="s">
        <v>446</v>
      </c>
      <c r="C1" s="60" t="s">
        <v>447</v>
      </c>
      <c r="D1" s="60" t="s">
        <v>448</v>
      </c>
      <c r="E1" s="60" t="s">
        <v>449</v>
      </c>
      <c r="F1" s="60" t="s">
        <v>450</v>
      </c>
      <c r="G1" s="60" t="s">
        <v>451</v>
      </c>
      <c r="H1" s="60" t="s">
        <v>452</v>
      </c>
      <c r="I1" s="61" t="s">
        <v>453</v>
      </c>
      <c r="J1" s="62" t="s">
        <v>454</v>
      </c>
      <c r="V1" s="63"/>
      <c r="W1" s="56"/>
      <c r="X1" s="56"/>
      <c r="Y1" s="42"/>
      <c r="Z1" s="42"/>
      <c r="AA1" s="42"/>
    </row>
    <row r="2" spans="1:27" x14ac:dyDescent="0.2">
      <c r="A2" s="64" t="s">
        <v>455</v>
      </c>
      <c r="B2" s="65">
        <v>0.473084508377353</v>
      </c>
      <c r="C2" s="65">
        <v>0.60503674821408981</v>
      </c>
      <c r="D2" s="65">
        <v>0.65761684329377201</v>
      </c>
      <c r="E2" s="65">
        <v>0.67508359791660721</v>
      </c>
      <c r="F2" s="65">
        <v>0.69943605319241497</v>
      </c>
      <c r="G2" s="65">
        <v>0.70645188929826064</v>
      </c>
      <c r="H2" s="65">
        <v>0.74393004498408799</v>
      </c>
      <c r="I2" s="65">
        <v>0.79051750524242648</v>
      </c>
      <c r="J2" s="66">
        <v>0.76785863499027041</v>
      </c>
      <c r="V2" s="63"/>
      <c r="W2" s="56"/>
      <c r="X2" s="56"/>
      <c r="Y2" s="42"/>
      <c r="Z2" s="42"/>
      <c r="AA2" s="42"/>
    </row>
    <row r="3" spans="1:27" x14ac:dyDescent="0.2">
      <c r="A3" s="64" t="s">
        <v>456</v>
      </c>
      <c r="B3" s="67">
        <v>0.21042746184619696</v>
      </c>
      <c r="C3" s="65">
        <v>0.17766724660700076</v>
      </c>
      <c r="D3" s="65">
        <v>0.15516116631988561</v>
      </c>
      <c r="E3" s="65">
        <v>0.1400292692028012</v>
      </c>
      <c r="F3" s="65">
        <v>0.12978410541408272</v>
      </c>
      <c r="G3" s="65">
        <v>0.12586506330615665</v>
      </c>
      <c r="H3" s="65">
        <v>9.9376434680503611E-2</v>
      </c>
      <c r="I3" s="65">
        <v>8.579010946798088E-2</v>
      </c>
      <c r="J3" s="66">
        <v>9.60955903136365E-2</v>
      </c>
      <c r="V3" s="63"/>
      <c r="W3" s="56"/>
      <c r="X3" s="56"/>
      <c r="Y3" s="42"/>
      <c r="Z3" s="42"/>
      <c r="AA3" s="42"/>
    </row>
    <row r="4" spans="1:27" x14ac:dyDescent="0.2">
      <c r="A4" s="64" t="s">
        <v>573</v>
      </c>
      <c r="B4" s="67">
        <v>0.15776040762262358</v>
      </c>
      <c r="C4" s="65">
        <v>0.11597911020583031</v>
      </c>
      <c r="D4" s="65">
        <v>9.766890422926125E-2</v>
      </c>
      <c r="E4" s="65">
        <v>9.8964983780694626E-2</v>
      </c>
      <c r="F4" s="65">
        <v>9.0426838760950506E-2</v>
      </c>
      <c r="G4" s="65">
        <v>8.8134297370866629E-2</v>
      </c>
      <c r="H4" s="67">
        <v>7.157268318225013E-2</v>
      </c>
      <c r="I4" s="65">
        <v>3.7935133652445219E-2</v>
      </c>
      <c r="J4" s="66">
        <v>4.8694285331204824E-2</v>
      </c>
      <c r="V4" s="63"/>
      <c r="W4" s="56"/>
      <c r="X4" s="56"/>
      <c r="Y4" s="42"/>
      <c r="Z4" s="42"/>
      <c r="AA4" s="42"/>
    </row>
    <row r="5" spans="1:27" x14ac:dyDescent="0.2">
      <c r="A5" s="64" t="s">
        <v>14</v>
      </c>
      <c r="B5" s="67">
        <v>3.1528844887478472E-3</v>
      </c>
      <c r="C5" s="65">
        <v>2.0321547184278966E-3</v>
      </c>
      <c r="D5" s="65">
        <v>2.2287195222406363E-3</v>
      </c>
      <c r="E5" s="65">
        <v>1.6303175499564316E-3</v>
      </c>
      <c r="F5" s="65">
        <v>1.4647882440909261E-3</v>
      </c>
      <c r="G5" s="65">
        <v>1.5649407143280847E-3</v>
      </c>
      <c r="H5" s="65">
        <v>1.3848294740849791E-3</v>
      </c>
      <c r="I5" s="65">
        <v>8.8019212766502224E-4</v>
      </c>
      <c r="J5" s="66">
        <v>1.0520651455439734E-3</v>
      </c>
      <c r="V5" s="68"/>
      <c r="W5" s="56"/>
      <c r="X5" s="69"/>
      <c r="Y5" s="42"/>
      <c r="Z5" s="42"/>
      <c r="AA5" s="42"/>
    </row>
    <row r="6" spans="1:27" x14ac:dyDescent="0.2">
      <c r="A6" s="64" t="s">
        <v>15</v>
      </c>
      <c r="B6" s="65">
        <v>1.0141911259534781E-3</v>
      </c>
      <c r="C6" s="65">
        <v>1.0917109334551431E-3</v>
      </c>
      <c r="D6" s="65">
        <v>1.0619645574966394E-3</v>
      </c>
      <c r="E6" s="65">
        <v>8.9549752789123136E-4</v>
      </c>
      <c r="F6" s="65">
        <v>8.7640607503756149E-4</v>
      </c>
      <c r="G6" s="65">
        <v>1.1122242507727899E-3</v>
      </c>
      <c r="H6" s="65">
        <v>1.4473406504080977E-3</v>
      </c>
      <c r="I6" s="65">
        <v>2.1426306499621635E-3</v>
      </c>
      <c r="J6" s="66">
        <v>1.9611843831540527E-3</v>
      </c>
      <c r="V6" s="42"/>
      <c r="W6" s="42"/>
      <c r="X6" s="42"/>
      <c r="Y6" s="42"/>
      <c r="Z6" s="42"/>
      <c r="AA6" s="42"/>
    </row>
    <row r="7" spans="1:27" ht="14.25" x14ac:dyDescent="0.2">
      <c r="A7" s="64" t="s">
        <v>16</v>
      </c>
      <c r="B7" s="67">
        <v>1.8996579936128608E-2</v>
      </c>
      <c r="C7" s="65">
        <v>9.357664455131004E-3</v>
      </c>
      <c r="D7" s="65">
        <v>5.8454476792108301E-3</v>
      </c>
      <c r="E7" s="65">
        <v>4.3221071942617529E-3</v>
      </c>
      <c r="F7" s="65">
        <v>4.583380420574908E-3</v>
      </c>
      <c r="G7" s="65">
        <v>4.1428293666747953E-3</v>
      </c>
      <c r="H7" s="65">
        <v>3.8393188329185163E-3</v>
      </c>
      <c r="I7" s="65">
        <v>4.9274405697634872E-3</v>
      </c>
      <c r="J7" s="66">
        <v>5.2564571664565204E-3</v>
      </c>
      <c r="V7" s="48"/>
    </row>
    <row r="8" spans="1:27" x14ac:dyDescent="0.2">
      <c r="A8" s="64" t="s">
        <v>458</v>
      </c>
      <c r="B8" s="67">
        <v>7.9211346860914883E-2</v>
      </c>
      <c r="C8" s="65">
        <v>4.1223781086580785E-2</v>
      </c>
      <c r="D8" s="65">
        <v>3.3255965293417122E-2</v>
      </c>
      <c r="E8" s="65">
        <v>3.1572835613668887E-2</v>
      </c>
      <c r="F8" s="65">
        <v>2.7639294061407096E-2</v>
      </c>
      <c r="G8" s="65">
        <v>2.3612932778814023E-2</v>
      </c>
      <c r="H8" s="65">
        <v>2.0620193636536499E-2</v>
      </c>
      <c r="I8" s="65">
        <v>2.5948018112592928E-2</v>
      </c>
      <c r="J8" s="66">
        <v>2.7489511849597678E-2</v>
      </c>
    </row>
    <row r="9" spans="1:27" x14ac:dyDescent="0.2">
      <c r="A9" s="64" t="s">
        <v>459</v>
      </c>
      <c r="B9" s="65">
        <v>3.2505706397960542E-2</v>
      </c>
      <c r="C9" s="65">
        <v>2.8482260568112636E-2</v>
      </c>
      <c r="D9" s="65">
        <v>3.2815580290807972E-2</v>
      </c>
      <c r="E9" s="65">
        <v>3.575398213890011E-2</v>
      </c>
      <c r="F9" s="65">
        <v>3.6278677796923814E-2</v>
      </c>
      <c r="G9" s="65">
        <v>3.9392511352926055E-2</v>
      </c>
      <c r="H9" s="67">
        <v>5.0463508392942204E-2</v>
      </c>
      <c r="I9" s="65">
        <v>4.4475635363556053E-2</v>
      </c>
      <c r="J9" s="66">
        <v>4.3184786086363391E-2</v>
      </c>
    </row>
    <row r="10" spans="1:27" ht="13.5" thickBot="1" x14ac:dyDescent="0.25">
      <c r="A10" s="70" t="s">
        <v>460</v>
      </c>
      <c r="B10" s="71">
        <v>2.3846913344121173E-2</v>
      </c>
      <c r="C10" s="71">
        <v>1.9129323211371708E-2</v>
      </c>
      <c r="D10" s="71">
        <v>1.4345408813907889E-2</v>
      </c>
      <c r="E10" s="71">
        <v>1.1747409075218556E-2</v>
      </c>
      <c r="F10" s="71">
        <v>9.5104560345175317E-3</v>
      </c>
      <c r="G10" s="71">
        <v>9.723311561200345E-3</v>
      </c>
      <c r="H10" s="71">
        <v>7.3656461662679673E-3</v>
      </c>
      <c r="I10" s="71">
        <v>7.383334813607762E-3</v>
      </c>
      <c r="J10" s="72">
        <v>8.4074847337726969E-3</v>
      </c>
    </row>
    <row r="11" spans="1:27" x14ac:dyDescent="0.2">
      <c r="A11" s="49"/>
    </row>
    <row r="12" spans="1:27" ht="14.25" x14ac:dyDescent="0.2">
      <c r="B12" s="94" t="s">
        <v>551</v>
      </c>
      <c r="C12" s="136"/>
      <c r="D12" s="136"/>
      <c r="E12" s="136"/>
      <c r="F12" s="136"/>
      <c r="G12" s="136"/>
      <c r="H12" s="13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13-1</vt:lpstr>
      <vt:lpstr>Figure 13-1</vt:lpstr>
      <vt:lpstr>Figure 13-2</vt:lpstr>
      <vt:lpstr>Figure 13-3</vt:lpstr>
      <vt:lpstr>Figure 13-4</vt:lpstr>
      <vt:lpstr>Figure 13-5</vt:lpstr>
      <vt:lpstr>Figure 13-6</vt:lpstr>
      <vt:lpstr>Table 13-2</vt:lpstr>
      <vt:lpstr>Figure 13-7</vt:lpstr>
      <vt:lpstr>Figure 13-8</vt:lpstr>
      <vt:lpstr>Figure 13-9</vt:lpstr>
      <vt:lpstr>Figure 13-10</vt:lpstr>
      <vt:lpstr>Figure 13-11</vt:lpstr>
      <vt:lpstr>Figure 13-12</vt:lpstr>
    </vt:vector>
  </TitlesOfParts>
  <Company>HH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Pisarski</dc:creator>
  <cp:lastModifiedBy>Bruce Spear</cp:lastModifiedBy>
  <dcterms:created xsi:type="dcterms:W3CDTF">2005-06-27T11:35:09Z</dcterms:created>
  <dcterms:modified xsi:type="dcterms:W3CDTF">2014-08-02T18:25:53Z</dcterms:modified>
</cp:coreProperties>
</file>