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0290" tabRatio="865" activeTab="2"/>
  </bookViews>
  <sheets>
    <sheet name="Figure 11-1" sheetId="4" r:id="rId1"/>
    <sheet name="Figure 11-2" sheetId="5" r:id="rId2"/>
    <sheet name="Figure 11-3" sheetId="6" r:id="rId3"/>
    <sheet name="Figure 11-4" sheetId="8" r:id="rId4"/>
    <sheet name="Figure 11-5" sheetId="7" r:id="rId5"/>
    <sheet name="Figure 11-6" sheetId="9" r:id="rId6"/>
    <sheet name="Figure 11-7" sheetId="10" r:id="rId7"/>
    <sheet name="Figure 11-8" sheetId="11" r:id="rId8"/>
    <sheet name="Table 11-1" sheetId="13" r:id="rId9"/>
    <sheet name="Figure 11-9" sheetId="12" r:id="rId10"/>
    <sheet name="Figure 11-10" sheetId="33" r:id="rId11"/>
    <sheet name="Figure 11-11" sheetId="14" r:id="rId12"/>
    <sheet name="Table 11-2" sheetId="27" r:id="rId13"/>
    <sheet name="Figure 11-12" sheetId="15" r:id="rId14"/>
    <sheet name="Figure 11-13" sheetId="16" r:id="rId15"/>
    <sheet name="Figure 11-14" sheetId="17" r:id="rId16"/>
    <sheet name="Figure 11-15" sheetId="18" r:id="rId17"/>
    <sheet name="Figure 11-16" sheetId="19" r:id="rId18"/>
    <sheet name="Figure 11-17" sheetId="20" r:id="rId19"/>
    <sheet name="Figure 11-18" sheetId="21" r:id="rId20"/>
    <sheet name="Figure 11-19" sheetId="22" r:id="rId21"/>
    <sheet name="Table 11-3" sheetId="28" r:id="rId22"/>
    <sheet name="Table 11-4" sheetId="29" r:id="rId23"/>
    <sheet name="Figure 11-20" sheetId="31" r:id="rId24"/>
    <sheet name="Figure 11-21" sheetId="30" r:id="rId25"/>
    <sheet name="Figure 11-22" sheetId="25" r:id="rId26"/>
    <sheet name="Figure 11-23" sheetId="26" r:id="rId27"/>
    <sheet name="Sheet1" sheetId="34" r:id="rId28"/>
  </sheets>
  <externalReferences>
    <externalReference r:id="rId29"/>
  </externalReferences>
  <definedNames>
    <definedName name="IDX" localSheetId="14">'Figure 11-13'!$A$3</definedName>
    <definedName name="IDX" localSheetId="16">'Figure 11-15'!$A$2</definedName>
    <definedName name="IDX" localSheetId="17">'Figure 11-16'!$A$1</definedName>
    <definedName name="IDX" localSheetId="18">'Figure 11-17'!#REF!</definedName>
    <definedName name="IDX" localSheetId="19">'Figure 11-18'!$A$1</definedName>
    <definedName name="IDX" localSheetId="20">'Figure 11-19'!$A$1</definedName>
    <definedName name="IDX" localSheetId="23">'Figure 11-20'!$A$1</definedName>
    <definedName name="IDX" localSheetId="24">'Figure 11-21'!$A$2</definedName>
    <definedName name="IDX" localSheetId="5">'Figure 11-6'!#REF!</definedName>
    <definedName name="IDX" localSheetId="6">'Figure 11-7'!$A$1</definedName>
    <definedName name="IDX" localSheetId="7">'Figure 11-8'!$A$1</definedName>
  </definedNames>
  <calcPr calcId="145621"/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6" i="7"/>
  <c r="L23" i="33" l="1"/>
  <c r="L42" i="33" s="1"/>
  <c r="K23" i="33"/>
  <c r="K28" i="33" s="1"/>
  <c r="J23" i="33"/>
  <c r="J28" i="33" s="1"/>
  <c r="I23" i="33"/>
  <c r="I28" i="33" s="1"/>
  <c r="H23" i="33"/>
  <c r="H42" i="33" s="1"/>
  <c r="G23" i="33"/>
  <c r="G28" i="33" s="1"/>
  <c r="F23" i="33"/>
  <c r="F28" i="33" s="1"/>
  <c r="E23" i="33"/>
  <c r="E28" i="33" s="1"/>
  <c r="D23" i="33"/>
  <c r="D42" i="33" s="1"/>
  <c r="C23" i="33"/>
  <c r="C28" i="33" s="1"/>
  <c r="B23" i="33"/>
  <c r="B28" i="33" s="1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C27" i="33" l="1"/>
  <c r="E27" i="33"/>
  <c r="G27" i="33"/>
  <c r="I27" i="33"/>
  <c r="K27" i="33"/>
  <c r="B29" i="33"/>
  <c r="F29" i="33"/>
  <c r="J29" i="33"/>
  <c r="B30" i="33"/>
  <c r="F30" i="33"/>
  <c r="J30" i="33"/>
  <c r="B31" i="33"/>
  <c r="F31" i="33"/>
  <c r="J31" i="33"/>
  <c r="B32" i="33"/>
  <c r="F32" i="33"/>
  <c r="J32" i="33"/>
  <c r="B33" i="33"/>
  <c r="F33" i="33"/>
  <c r="J33" i="33"/>
  <c r="B34" i="33"/>
  <c r="F34" i="33"/>
  <c r="J34" i="33"/>
  <c r="B35" i="33"/>
  <c r="F35" i="33"/>
  <c r="J35" i="33"/>
  <c r="B36" i="33"/>
  <c r="F36" i="33"/>
  <c r="J36" i="33"/>
  <c r="B37" i="33"/>
  <c r="F37" i="33"/>
  <c r="J37" i="33"/>
  <c r="B38" i="33"/>
  <c r="F38" i="33"/>
  <c r="J38" i="33"/>
  <c r="B39" i="33"/>
  <c r="F39" i="33"/>
  <c r="J39" i="33"/>
  <c r="B40" i="33"/>
  <c r="F40" i="33"/>
  <c r="J40" i="33"/>
  <c r="B41" i="33"/>
  <c r="F41" i="33"/>
  <c r="J41" i="33"/>
  <c r="B42" i="33"/>
  <c r="F42" i="33"/>
  <c r="J42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M23" i="33"/>
  <c r="F24" i="33" s="1"/>
  <c r="B27" i="33"/>
  <c r="D27" i="33"/>
  <c r="F27" i="33"/>
  <c r="H27" i="33"/>
  <c r="J27" i="33"/>
  <c r="L27" i="33"/>
  <c r="D28" i="33"/>
  <c r="H28" i="33"/>
  <c r="L28" i="33"/>
  <c r="D29" i="33"/>
  <c r="H29" i="33"/>
  <c r="L29" i="33"/>
  <c r="D30" i="33"/>
  <c r="H30" i="33"/>
  <c r="L30" i="33"/>
  <c r="D31" i="33"/>
  <c r="H31" i="33"/>
  <c r="L31" i="33"/>
  <c r="D32" i="33"/>
  <c r="H32" i="33"/>
  <c r="L32" i="33"/>
  <c r="D33" i="33"/>
  <c r="H33" i="33"/>
  <c r="L33" i="33"/>
  <c r="D34" i="33"/>
  <c r="H34" i="33"/>
  <c r="L34" i="33"/>
  <c r="D35" i="33"/>
  <c r="H35" i="33"/>
  <c r="L35" i="33"/>
  <c r="D36" i="33"/>
  <c r="H36" i="33"/>
  <c r="L36" i="33"/>
  <c r="D37" i="33"/>
  <c r="H37" i="33"/>
  <c r="L37" i="33"/>
  <c r="D38" i="33"/>
  <c r="H38" i="33"/>
  <c r="L38" i="33"/>
  <c r="D39" i="33"/>
  <c r="H39" i="33"/>
  <c r="L39" i="33"/>
  <c r="D40" i="33"/>
  <c r="H40" i="33"/>
  <c r="L40" i="33"/>
  <c r="D41" i="33"/>
  <c r="H41" i="33"/>
  <c r="L41" i="33"/>
  <c r="P25" i="30"/>
  <c r="P27" i="30" s="1"/>
  <c r="O25" i="30"/>
  <c r="O27" i="30" s="1"/>
  <c r="N25" i="30"/>
  <c r="N27" i="30" s="1"/>
  <c r="M25" i="30"/>
  <c r="M27" i="30" s="1"/>
  <c r="L25" i="30"/>
  <c r="L27" i="30" s="1"/>
  <c r="K25" i="30"/>
  <c r="K27" i="30" s="1"/>
  <c r="I25" i="30"/>
  <c r="I27" i="30" s="1"/>
  <c r="H25" i="30"/>
  <c r="H27" i="30" s="1"/>
  <c r="G25" i="30"/>
  <c r="G27" i="30" s="1"/>
  <c r="F25" i="30"/>
  <c r="F27" i="30" s="1"/>
  <c r="E25" i="30"/>
  <c r="E27" i="30" s="1"/>
  <c r="C25" i="30"/>
  <c r="C27" i="30" s="1"/>
  <c r="B25" i="30"/>
  <c r="P24" i="30"/>
  <c r="P26" i="30" s="1"/>
  <c r="O24" i="30"/>
  <c r="O26" i="30" s="1"/>
  <c r="N24" i="30"/>
  <c r="N26" i="30" s="1"/>
  <c r="M24" i="30"/>
  <c r="M26" i="30" s="1"/>
  <c r="L24" i="30"/>
  <c r="L26" i="30" s="1"/>
  <c r="K24" i="30"/>
  <c r="K26" i="30" s="1"/>
  <c r="I24" i="30"/>
  <c r="I26" i="30" s="1"/>
  <c r="H24" i="30"/>
  <c r="H26" i="30" s="1"/>
  <c r="G24" i="30"/>
  <c r="G26" i="30" s="1"/>
  <c r="F24" i="30"/>
  <c r="F26" i="30" s="1"/>
  <c r="E24" i="30"/>
  <c r="E26" i="30" s="1"/>
  <c r="C24" i="30"/>
  <c r="C26" i="30" s="1"/>
  <c r="B24" i="30"/>
  <c r="B23" i="30"/>
  <c r="J24" i="33" l="1"/>
  <c r="M42" i="33"/>
  <c r="M24" i="33"/>
  <c r="M38" i="33"/>
  <c r="M34" i="33"/>
  <c r="M30" i="33"/>
  <c r="M29" i="33"/>
  <c r="K24" i="33"/>
  <c r="G24" i="33"/>
  <c r="C24" i="33"/>
  <c r="M39" i="33"/>
  <c r="M35" i="33"/>
  <c r="M31" i="33"/>
  <c r="L24" i="33"/>
  <c r="H24" i="33"/>
  <c r="D24" i="33"/>
  <c r="M40" i="33"/>
  <c r="M36" i="33"/>
  <c r="M32" i="33"/>
  <c r="M28" i="33"/>
  <c r="I24" i="33"/>
  <c r="E24" i="33"/>
  <c r="M41" i="33"/>
  <c r="M37" i="33"/>
  <c r="M33" i="33"/>
  <c r="M27" i="33"/>
  <c r="B26" i="30"/>
  <c r="B27" i="30"/>
  <c r="L23" i="22" l="1"/>
  <c r="K23" i="22"/>
  <c r="K24" i="22" s="1"/>
  <c r="J23" i="22"/>
  <c r="J25" i="22" s="1"/>
  <c r="I23" i="22"/>
  <c r="I24" i="22" s="1"/>
  <c r="H23" i="22"/>
  <c r="H25" i="22" s="1"/>
  <c r="G23" i="22"/>
  <c r="G24" i="22" s="1"/>
  <c r="F23" i="22"/>
  <c r="F25" i="22" s="1"/>
  <c r="E23" i="22"/>
  <c r="E24" i="22" s="1"/>
  <c r="D23" i="22"/>
  <c r="D25" i="22" s="1"/>
  <c r="C23" i="22"/>
  <c r="C24" i="22" s="1"/>
  <c r="B23" i="22"/>
  <c r="K23" i="21"/>
  <c r="J23" i="21"/>
  <c r="I23" i="21"/>
  <c r="H23" i="21"/>
  <c r="G23" i="21"/>
  <c r="F23" i="21"/>
  <c r="E23" i="21"/>
  <c r="D23" i="21"/>
  <c r="C23" i="21"/>
  <c r="B23" i="21"/>
  <c r="K22" i="20"/>
  <c r="J22" i="20"/>
  <c r="I22" i="20"/>
  <c r="H22" i="20"/>
  <c r="G22" i="20"/>
  <c r="F22" i="20"/>
  <c r="E22" i="20"/>
  <c r="D22" i="20"/>
  <c r="C22" i="20"/>
  <c r="B22" i="20"/>
  <c r="I53" i="19"/>
  <c r="H53" i="19"/>
  <c r="G53" i="19"/>
  <c r="F53" i="19"/>
  <c r="E53" i="19"/>
  <c r="D53" i="19"/>
  <c r="C53" i="19"/>
  <c r="B53" i="19"/>
  <c r="I52" i="19"/>
  <c r="H52" i="19"/>
  <c r="G52" i="19"/>
  <c r="F52" i="19"/>
  <c r="E52" i="19"/>
  <c r="D52" i="19"/>
  <c r="C52" i="19"/>
  <c r="B52" i="19"/>
  <c r="I51" i="19"/>
  <c r="H51" i="19"/>
  <c r="G51" i="19"/>
  <c r="F51" i="19"/>
  <c r="E51" i="19"/>
  <c r="D51" i="19"/>
  <c r="C51" i="19"/>
  <c r="B51" i="19"/>
  <c r="I50" i="19"/>
  <c r="H50" i="19"/>
  <c r="G50" i="19"/>
  <c r="F50" i="19"/>
  <c r="E50" i="19"/>
  <c r="D50" i="19"/>
  <c r="C50" i="19"/>
  <c r="B50" i="19"/>
  <c r="H47" i="19"/>
  <c r="H56" i="19" s="1"/>
  <c r="G47" i="19"/>
  <c r="G56" i="19" s="1"/>
  <c r="F47" i="19"/>
  <c r="F56" i="19" s="1"/>
  <c r="E47" i="19"/>
  <c r="E56" i="19" s="1"/>
  <c r="D47" i="19"/>
  <c r="D56" i="19" s="1"/>
  <c r="C47" i="19"/>
  <c r="C56" i="19" s="1"/>
  <c r="B47" i="19"/>
  <c r="B56" i="19" s="1"/>
  <c r="I30" i="19"/>
  <c r="I47" i="19" s="1"/>
  <c r="H25" i="19"/>
  <c r="H55" i="19" s="1"/>
  <c r="G25" i="19"/>
  <c r="F25" i="19"/>
  <c r="F55" i="19" s="1"/>
  <c r="E25" i="19"/>
  <c r="D25" i="19"/>
  <c r="D55" i="19" s="1"/>
  <c r="C25" i="19"/>
  <c r="B25" i="19"/>
  <c r="B55" i="19" s="1"/>
  <c r="I8" i="19"/>
  <c r="I25" i="19" s="1"/>
  <c r="C25" i="18"/>
  <c r="B25" i="18"/>
  <c r="B22" i="16"/>
  <c r="C22" i="16" s="1"/>
  <c r="C18" i="16"/>
  <c r="C15" i="16"/>
  <c r="C13" i="16"/>
  <c r="C11" i="16"/>
  <c r="C9" i="16"/>
  <c r="C7" i="16"/>
  <c r="C6" i="16"/>
  <c r="H20" i="12"/>
  <c r="G20" i="12"/>
  <c r="F20" i="12"/>
  <c r="E20" i="12"/>
  <c r="D20" i="12"/>
  <c r="C20" i="12"/>
  <c r="B20" i="12"/>
  <c r="I20" i="12" s="1"/>
  <c r="I38" i="12" s="1"/>
  <c r="I19" i="12"/>
  <c r="I18" i="12"/>
  <c r="I17" i="12"/>
  <c r="I16" i="12"/>
  <c r="I15" i="12"/>
  <c r="I14" i="12"/>
  <c r="I13" i="12"/>
  <c r="I12" i="12"/>
  <c r="I11" i="12"/>
  <c r="I10" i="12"/>
  <c r="I9" i="12"/>
  <c r="I8" i="12"/>
  <c r="I26" i="12" s="1"/>
  <c r="I7" i="12"/>
  <c r="I6" i="12"/>
  <c r="I24" i="12" s="1"/>
  <c r="I5" i="12"/>
  <c r="I23" i="12" s="1"/>
  <c r="G20" i="11"/>
  <c r="G36" i="11" s="1"/>
  <c r="F20" i="11"/>
  <c r="F37" i="11" s="1"/>
  <c r="E20" i="11"/>
  <c r="E36" i="11" s="1"/>
  <c r="D20" i="11"/>
  <c r="D37" i="11" s="1"/>
  <c r="C20" i="11"/>
  <c r="C36" i="11" s="1"/>
  <c r="B20" i="11"/>
  <c r="B37" i="11" s="1"/>
  <c r="O21" i="10"/>
  <c r="N21" i="10"/>
  <c r="N27" i="10" s="1"/>
  <c r="M21" i="10"/>
  <c r="L21" i="10"/>
  <c r="L27" i="10" s="1"/>
  <c r="K21" i="10"/>
  <c r="J21" i="10"/>
  <c r="J27" i="10" s="1"/>
  <c r="I21" i="10"/>
  <c r="H21" i="10"/>
  <c r="H27" i="10" s="1"/>
  <c r="G21" i="10"/>
  <c r="F21" i="10"/>
  <c r="F27" i="10" s="1"/>
  <c r="E21" i="10"/>
  <c r="D21" i="10"/>
  <c r="D27" i="10" s="1"/>
  <c r="C21" i="10"/>
  <c r="B21" i="10"/>
  <c r="B27" i="10" s="1"/>
  <c r="P20" i="10"/>
  <c r="P19" i="10"/>
  <c r="P18" i="10"/>
  <c r="P17" i="10"/>
  <c r="P16" i="10"/>
  <c r="P15" i="10"/>
  <c r="P14" i="10"/>
  <c r="P13" i="10"/>
  <c r="P12" i="10"/>
  <c r="P11" i="10"/>
  <c r="P21" i="10" s="1"/>
  <c r="T24" i="9"/>
  <c r="T23" i="9"/>
  <c r="T22" i="9"/>
  <c r="T21" i="9"/>
  <c r="T20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T18" i="9"/>
  <c r="T14" i="9"/>
  <c r="T13" i="9"/>
  <c r="T12" i="9"/>
  <c r="T11" i="9"/>
  <c r="T10" i="9"/>
  <c r="T9" i="9"/>
  <c r="T8" i="9"/>
  <c r="T7" i="9"/>
  <c r="T6" i="9"/>
  <c r="T5" i="9"/>
  <c r="T4" i="9"/>
  <c r="M35" i="8"/>
  <c r="L35" i="8"/>
  <c r="K35" i="8"/>
  <c r="J35" i="8"/>
  <c r="I35" i="8"/>
  <c r="H35" i="8"/>
  <c r="G35" i="8"/>
  <c r="F35" i="8"/>
  <c r="E35" i="8"/>
  <c r="M34" i="8"/>
  <c r="L34" i="8"/>
  <c r="K34" i="8"/>
  <c r="J34" i="8"/>
  <c r="I34" i="8"/>
  <c r="H34" i="8"/>
  <c r="G34" i="8"/>
  <c r="F34" i="8"/>
  <c r="E34" i="8"/>
  <c r="L22" i="8"/>
  <c r="K22" i="8"/>
  <c r="J22" i="8"/>
  <c r="I22" i="8"/>
  <c r="H22" i="8"/>
  <c r="G22" i="8"/>
  <c r="F22" i="8"/>
  <c r="E22" i="8"/>
  <c r="M22" i="8" s="1"/>
  <c r="L21" i="8"/>
  <c r="K21" i="8"/>
  <c r="J21" i="8"/>
  <c r="I21" i="8"/>
  <c r="H21" i="8"/>
  <c r="G21" i="8"/>
  <c r="F21" i="8"/>
  <c r="E21" i="8"/>
  <c r="L20" i="8"/>
  <c r="K20" i="8"/>
  <c r="J20" i="8"/>
  <c r="I20" i="8"/>
  <c r="H20" i="8"/>
  <c r="G20" i="8"/>
  <c r="F20" i="8"/>
  <c r="E20" i="8"/>
  <c r="L19" i="8"/>
  <c r="K19" i="8"/>
  <c r="J19" i="8"/>
  <c r="I19" i="8"/>
  <c r="H19" i="8"/>
  <c r="G19" i="8"/>
  <c r="F19" i="8"/>
  <c r="E19" i="8"/>
  <c r="M19" i="8" s="1"/>
  <c r="L18" i="8"/>
  <c r="K18" i="8"/>
  <c r="J18" i="8"/>
  <c r="I18" i="8"/>
  <c r="H18" i="8"/>
  <c r="G18" i="8"/>
  <c r="F18" i="8"/>
  <c r="E18" i="8"/>
  <c r="M18" i="8" s="1"/>
  <c r="L17" i="8"/>
  <c r="K17" i="8"/>
  <c r="J17" i="8"/>
  <c r="I17" i="8"/>
  <c r="H17" i="8"/>
  <c r="G17" i="8"/>
  <c r="F17" i="8"/>
  <c r="E17" i="8"/>
  <c r="M17" i="8" s="1"/>
  <c r="L16" i="8"/>
  <c r="K16" i="8"/>
  <c r="J16" i="8"/>
  <c r="I16" i="8"/>
  <c r="H16" i="8"/>
  <c r="G16" i="8"/>
  <c r="F16" i="8"/>
  <c r="E16" i="8"/>
  <c r="M16" i="8" s="1"/>
  <c r="L15" i="8"/>
  <c r="L23" i="8" s="1"/>
  <c r="K15" i="8"/>
  <c r="J15" i="8"/>
  <c r="J23" i="8" s="1"/>
  <c r="I15" i="8"/>
  <c r="H15" i="8"/>
  <c r="H23" i="8" s="1"/>
  <c r="G15" i="8"/>
  <c r="F15" i="8"/>
  <c r="F23" i="8" s="1"/>
  <c r="E15" i="8"/>
  <c r="EY12" i="8"/>
  <c r="EX12" i="8"/>
  <c r="EW12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L22" i="6"/>
  <c r="K22" i="6"/>
  <c r="J22" i="6"/>
  <c r="I22" i="6"/>
  <c r="H22" i="6"/>
  <c r="G22" i="6"/>
  <c r="F22" i="6"/>
  <c r="E22" i="6"/>
  <c r="M22" i="6" s="1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M20" i="6" s="1"/>
  <c r="L19" i="6"/>
  <c r="K19" i="6"/>
  <c r="J19" i="6"/>
  <c r="I19" i="6"/>
  <c r="H19" i="6"/>
  <c r="G19" i="6"/>
  <c r="F19" i="6"/>
  <c r="E19" i="6"/>
  <c r="M19" i="6" s="1"/>
  <c r="L18" i="6"/>
  <c r="K18" i="6"/>
  <c r="J18" i="6"/>
  <c r="I18" i="6"/>
  <c r="H18" i="6"/>
  <c r="G18" i="6"/>
  <c r="F18" i="6"/>
  <c r="E18" i="6"/>
  <c r="M18" i="6" s="1"/>
  <c r="L17" i="6"/>
  <c r="K17" i="6"/>
  <c r="J17" i="6"/>
  <c r="I17" i="6"/>
  <c r="H17" i="6"/>
  <c r="G17" i="6"/>
  <c r="F17" i="6"/>
  <c r="E17" i="6"/>
  <c r="M17" i="6" s="1"/>
  <c r="L16" i="6"/>
  <c r="K16" i="6"/>
  <c r="J16" i="6"/>
  <c r="I16" i="6"/>
  <c r="H16" i="6"/>
  <c r="G16" i="6"/>
  <c r="F16" i="6"/>
  <c r="E16" i="6"/>
  <c r="M16" i="6" s="1"/>
  <c r="L15" i="6"/>
  <c r="K15" i="6"/>
  <c r="K23" i="6" s="1"/>
  <c r="J15" i="6"/>
  <c r="I15" i="6"/>
  <c r="I23" i="6" s="1"/>
  <c r="H15" i="6"/>
  <c r="G15" i="6"/>
  <c r="G23" i="6" s="1"/>
  <c r="F15" i="6"/>
  <c r="E15" i="6"/>
  <c r="E23" i="6" s="1"/>
  <c r="EY13" i="6"/>
  <c r="EX13" i="6"/>
  <c r="EW13" i="6"/>
  <c r="EV13" i="6"/>
  <c r="EU13" i="6"/>
  <c r="ET13" i="6"/>
  <c r="ES13" i="6"/>
  <c r="ER13" i="6"/>
  <c r="EQ13" i="6"/>
  <c r="EP13" i="6"/>
  <c r="EO13" i="6"/>
  <c r="EN13" i="6"/>
  <c r="EM13" i="6"/>
  <c r="EL13" i="6"/>
  <c r="EK13" i="6"/>
  <c r="EJ13" i="6"/>
  <c r="EI13" i="6"/>
  <c r="EH13" i="6"/>
  <c r="EG13" i="6"/>
  <c r="EF13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M20" i="8" l="1"/>
  <c r="C8" i="16"/>
  <c r="C10" i="16"/>
  <c r="C12" i="16"/>
  <c r="C14" i="16"/>
  <c r="C16" i="16"/>
  <c r="C20" i="16"/>
  <c r="E25" i="6"/>
  <c r="G25" i="6"/>
  <c r="I25" i="6"/>
  <c r="K25" i="6"/>
  <c r="F25" i="8"/>
  <c r="H25" i="8"/>
  <c r="J25" i="8"/>
  <c r="L25" i="8"/>
  <c r="F23" i="6"/>
  <c r="F24" i="6" s="1"/>
  <c r="H23" i="6"/>
  <c r="H24" i="6" s="1"/>
  <c r="J23" i="6"/>
  <c r="J24" i="6" s="1"/>
  <c r="L23" i="6"/>
  <c r="L24" i="6" s="1"/>
  <c r="E24" i="6"/>
  <c r="G24" i="6"/>
  <c r="I24" i="6"/>
  <c r="K24" i="6"/>
  <c r="M15" i="8"/>
  <c r="M21" i="8"/>
  <c r="E23" i="8"/>
  <c r="E24" i="8" s="1"/>
  <c r="G23" i="8"/>
  <c r="G24" i="8" s="1"/>
  <c r="I23" i="8"/>
  <c r="I24" i="8" s="1"/>
  <c r="K23" i="8"/>
  <c r="K24" i="8" s="1"/>
  <c r="F24" i="8"/>
  <c r="H24" i="8"/>
  <c r="J24" i="8"/>
  <c r="L24" i="8"/>
  <c r="T19" i="9"/>
  <c r="P27" i="10"/>
  <c r="P25" i="10"/>
  <c r="P28" i="10"/>
  <c r="P26" i="10"/>
  <c r="P24" i="10"/>
  <c r="I25" i="12"/>
  <c r="M15" i="6"/>
  <c r="M21" i="6"/>
  <c r="B24" i="10"/>
  <c r="D24" i="10"/>
  <c r="F24" i="10"/>
  <c r="H24" i="10"/>
  <c r="J24" i="10"/>
  <c r="L24" i="10"/>
  <c r="N24" i="10"/>
  <c r="C25" i="10"/>
  <c r="E25" i="10"/>
  <c r="G25" i="10"/>
  <c r="I25" i="10"/>
  <c r="K25" i="10"/>
  <c r="M25" i="10"/>
  <c r="O25" i="10"/>
  <c r="B26" i="10"/>
  <c r="D26" i="10"/>
  <c r="F26" i="10"/>
  <c r="H26" i="10"/>
  <c r="J26" i="10"/>
  <c r="L26" i="10"/>
  <c r="N26" i="10"/>
  <c r="C27" i="10"/>
  <c r="E27" i="10"/>
  <c r="G27" i="10"/>
  <c r="I27" i="10"/>
  <c r="K27" i="10"/>
  <c r="M27" i="10"/>
  <c r="O27" i="10"/>
  <c r="B28" i="10"/>
  <c r="D28" i="10"/>
  <c r="F28" i="10"/>
  <c r="H28" i="10"/>
  <c r="J28" i="10"/>
  <c r="L28" i="10"/>
  <c r="N28" i="10"/>
  <c r="C23" i="11"/>
  <c r="E23" i="11"/>
  <c r="G23" i="11"/>
  <c r="B24" i="11"/>
  <c r="D24" i="11"/>
  <c r="F24" i="11"/>
  <c r="C25" i="11"/>
  <c r="E25" i="11"/>
  <c r="G25" i="11"/>
  <c r="B26" i="11"/>
  <c r="D26" i="11"/>
  <c r="F26" i="11"/>
  <c r="C27" i="11"/>
  <c r="E27" i="11"/>
  <c r="G27" i="11"/>
  <c r="B28" i="11"/>
  <c r="D28" i="11"/>
  <c r="F28" i="11"/>
  <c r="C29" i="11"/>
  <c r="E29" i="11"/>
  <c r="G29" i="11"/>
  <c r="B30" i="11"/>
  <c r="D30" i="11"/>
  <c r="F30" i="11"/>
  <c r="C31" i="11"/>
  <c r="E31" i="11"/>
  <c r="G31" i="11"/>
  <c r="B32" i="11"/>
  <c r="D32" i="11"/>
  <c r="F32" i="11"/>
  <c r="C33" i="11"/>
  <c r="E33" i="11"/>
  <c r="G33" i="11"/>
  <c r="B34" i="11"/>
  <c r="D34" i="11"/>
  <c r="F34" i="11"/>
  <c r="C35" i="11"/>
  <c r="E35" i="11"/>
  <c r="G35" i="11"/>
  <c r="B36" i="11"/>
  <c r="D36" i="11"/>
  <c r="F36" i="11"/>
  <c r="C37" i="11"/>
  <c r="E37" i="11"/>
  <c r="G37" i="11"/>
  <c r="I27" i="12"/>
  <c r="I29" i="12"/>
  <c r="I31" i="12"/>
  <c r="I33" i="12"/>
  <c r="I35" i="12"/>
  <c r="I37" i="12"/>
  <c r="C38" i="12"/>
  <c r="C37" i="12"/>
  <c r="C36" i="12"/>
  <c r="C35" i="12"/>
  <c r="C34" i="12"/>
  <c r="C33" i="12"/>
  <c r="C32" i="12"/>
  <c r="C31" i="12"/>
  <c r="C30" i="12"/>
  <c r="C29" i="12"/>
  <c r="C28" i="12"/>
  <c r="E38" i="12"/>
  <c r="E37" i="12"/>
  <c r="E36" i="12"/>
  <c r="E35" i="12"/>
  <c r="E34" i="12"/>
  <c r="E33" i="12"/>
  <c r="E32" i="12"/>
  <c r="E31" i="12"/>
  <c r="E30" i="12"/>
  <c r="E29" i="12"/>
  <c r="E28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C23" i="12"/>
  <c r="E23" i="12"/>
  <c r="G23" i="12"/>
  <c r="C24" i="12"/>
  <c r="E24" i="12"/>
  <c r="G24" i="12"/>
  <c r="C25" i="12"/>
  <c r="E25" i="12"/>
  <c r="G25" i="12"/>
  <c r="C26" i="12"/>
  <c r="E26" i="12"/>
  <c r="G26" i="12"/>
  <c r="C27" i="12"/>
  <c r="C24" i="10"/>
  <c r="E24" i="10"/>
  <c r="G24" i="10"/>
  <c r="I24" i="10"/>
  <c r="K24" i="10"/>
  <c r="M24" i="10"/>
  <c r="O24" i="10"/>
  <c r="B25" i="10"/>
  <c r="D25" i="10"/>
  <c r="F25" i="10"/>
  <c r="H25" i="10"/>
  <c r="J25" i="10"/>
  <c r="L25" i="10"/>
  <c r="N25" i="10"/>
  <c r="C26" i="10"/>
  <c r="E26" i="10"/>
  <c r="G26" i="10"/>
  <c r="I26" i="10"/>
  <c r="K26" i="10"/>
  <c r="M26" i="10"/>
  <c r="O26" i="10"/>
  <c r="C28" i="10"/>
  <c r="E28" i="10"/>
  <c r="G28" i="10"/>
  <c r="I28" i="10"/>
  <c r="K28" i="10"/>
  <c r="M28" i="10"/>
  <c r="O28" i="10"/>
  <c r="H20" i="11"/>
  <c r="B23" i="11"/>
  <c r="D23" i="11"/>
  <c r="F23" i="11"/>
  <c r="C24" i="11"/>
  <c r="E24" i="11"/>
  <c r="G24" i="11"/>
  <c r="B25" i="11"/>
  <c r="D25" i="11"/>
  <c r="F25" i="11"/>
  <c r="C26" i="11"/>
  <c r="E26" i="11"/>
  <c r="G26" i="11"/>
  <c r="B27" i="11"/>
  <c r="D27" i="11"/>
  <c r="F27" i="11"/>
  <c r="C28" i="11"/>
  <c r="E28" i="11"/>
  <c r="G28" i="11"/>
  <c r="B29" i="11"/>
  <c r="D29" i="11"/>
  <c r="F29" i="11"/>
  <c r="C30" i="11"/>
  <c r="E30" i="11"/>
  <c r="G30" i="11"/>
  <c r="B31" i="11"/>
  <c r="D31" i="11"/>
  <c r="F31" i="11"/>
  <c r="C32" i="11"/>
  <c r="E32" i="11"/>
  <c r="G32" i="11"/>
  <c r="B33" i="11"/>
  <c r="D33" i="11"/>
  <c r="F33" i="11"/>
  <c r="C34" i="11"/>
  <c r="E34" i="11"/>
  <c r="G34" i="11"/>
  <c r="B35" i="11"/>
  <c r="D35" i="11"/>
  <c r="F35" i="11"/>
  <c r="I28" i="12"/>
  <c r="I30" i="12"/>
  <c r="I32" i="12"/>
  <c r="I34" i="12"/>
  <c r="I36" i="12"/>
  <c r="B38" i="12"/>
  <c r="B37" i="12"/>
  <c r="B36" i="12"/>
  <c r="B35" i="12"/>
  <c r="B34" i="12"/>
  <c r="B33" i="12"/>
  <c r="B32" i="12"/>
  <c r="B31" i="12"/>
  <c r="B30" i="12"/>
  <c r="B29" i="12"/>
  <c r="B28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B23" i="12"/>
  <c r="D23" i="12"/>
  <c r="F23" i="12"/>
  <c r="H23" i="12"/>
  <c r="B24" i="12"/>
  <c r="D24" i="12"/>
  <c r="F24" i="12"/>
  <c r="H24" i="12"/>
  <c r="B25" i="12"/>
  <c r="D25" i="12"/>
  <c r="F25" i="12"/>
  <c r="H25" i="12"/>
  <c r="B26" i="12"/>
  <c r="D26" i="12"/>
  <c r="F26" i="12"/>
  <c r="H26" i="12"/>
  <c r="B27" i="12"/>
  <c r="E27" i="12"/>
  <c r="C17" i="16"/>
  <c r="C19" i="16"/>
  <c r="C21" i="16"/>
  <c r="C60" i="19"/>
  <c r="E60" i="19"/>
  <c r="G60" i="19"/>
  <c r="C62" i="19"/>
  <c r="E62" i="19"/>
  <c r="G62" i="19"/>
  <c r="I55" i="19"/>
  <c r="I59" i="19" s="1"/>
  <c r="I56" i="19"/>
  <c r="I60" i="19" s="1"/>
  <c r="B59" i="19"/>
  <c r="D59" i="19"/>
  <c r="F59" i="19"/>
  <c r="H59" i="19"/>
  <c r="B60" i="19"/>
  <c r="D60" i="19"/>
  <c r="F60" i="19"/>
  <c r="H60" i="19"/>
  <c r="B61" i="19"/>
  <c r="D61" i="19"/>
  <c r="F61" i="19"/>
  <c r="H61" i="19"/>
  <c r="B62" i="19"/>
  <c r="D62" i="19"/>
  <c r="F62" i="19"/>
  <c r="H62" i="19"/>
  <c r="C55" i="19"/>
  <c r="C59" i="19" s="1"/>
  <c r="E55" i="19"/>
  <c r="E59" i="19" s="1"/>
  <c r="G55" i="19"/>
  <c r="G59" i="19" s="1"/>
  <c r="B24" i="21"/>
  <c r="D24" i="21"/>
  <c r="F24" i="21"/>
  <c r="H24" i="21"/>
  <c r="J24" i="21"/>
  <c r="B24" i="22"/>
  <c r="D24" i="22"/>
  <c r="F24" i="22"/>
  <c r="H24" i="22"/>
  <c r="J24" i="22"/>
  <c r="C25" i="22"/>
  <c r="E25" i="22"/>
  <c r="G25" i="22"/>
  <c r="I25" i="22"/>
  <c r="K25" i="22"/>
  <c r="C24" i="21"/>
  <c r="E24" i="21"/>
  <c r="G24" i="21"/>
  <c r="I24" i="21"/>
  <c r="K24" i="21"/>
  <c r="B25" i="22"/>
  <c r="K26" i="21" l="1"/>
  <c r="K27" i="21"/>
  <c r="G26" i="21"/>
  <c r="G27" i="21"/>
  <c r="C26" i="21"/>
  <c r="C27" i="21"/>
  <c r="H27" i="21"/>
  <c r="H26" i="21"/>
  <c r="D27" i="21"/>
  <c r="D26" i="21"/>
  <c r="G61" i="19"/>
  <c r="C61" i="19"/>
  <c r="D39" i="11"/>
  <c r="M29" i="10"/>
  <c r="I29" i="10"/>
  <c r="E29" i="10"/>
  <c r="E39" i="11"/>
  <c r="N29" i="10"/>
  <c r="J29" i="10"/>
  <c r="F29" i="10"/>
  <c r="B29" i="10"/>
  <c r="M23" i="8"/>
  <c r="M24" i="8" s="1"/>
  <c r="K25" i="8"/>
  <c r="G25" i="8"/>
  <c r="L25" i="6"/>
  <c r="H25" i="6"/>
  <c r="I26" i="21"/>
  <c r="I27" i="21"/>
  <c r="E26" i="21"/>
  <c r="E27" i="21"/>
  <c r="J27" i="21"/>
  <c r="J26" i="21"/>
  <c r="F27" i="21"/>
  <c r="F26" i="21"/>
  <c r="B27" i="21"/>
  <c r="B26" i="21"/>
  <c r="I62" i="19"/>
  <c r="I61" i="19"/>
  <c r="E61" i="19"/>
  <c r="F39" i="11"/>
  <c r="B39" i="11"/>
  <c r="H37" i="11"/>
  <c r="H35" i="11"/>
  <c r="H33" i="11"/>
  <c r="H31" i="11"/>
  <c r="H29" i="11"/>
  <c r="H27" i="11"/>
  <c r="H25" i="11"/>
  <c r="H23" i="11"/>
  <c r="H36" i="11"/>
  <c r="H34" i="11"/>
  <c r="H32" i="11"/>
  <c r="H30" i="11"/>
  <c r="H28" i="11"/>
  <c r="H26" i="11"/>
  <c r="H24" i="11"/>
  <c r="H40" i="11" s="1"/>
  <c r="O29" i="10"/>
  <c r="K29" i="10"/>
  <c r="G29" i="10"/>
  <c r="C29" i="10"/>
  <c r="G39" i="11"/>
  <c r="C39" i="11"/>
  <c r="L29" i="10"/>
  <c r="H29" i="10"/>
  <c r="D29" i="10"/>
  <c r="M23" i="6"/>
  <c r="M25" i="6" s="1"/>
  <c r="P29" i="10"/>
  <c r="M25" i="8"/>
  <c r="I25" i="8"/>
  <c r="E25" i="8"/>
  <c r="J25" i="6"/>
  <c r="F25" i="6"/>
  <c r="M24" i="6" l="1"/>
  <c r="H39" i="11"/>
</calcChain>
</file>

<file path=xl/sharedStrings.xml><?xml version="1.0" encoding="utf-8"?>
<sst xmlns="http://schemas.openxmlformats.org/spreadsheetml/2006/main" count="1555" uniqueCount="625">
  <si>
    <t>Source: ACS PUMS2011</t>
  </si>
  <si>
    <t>Table of TLH by SEX</t>
  </si>
  <si>
    <t>Figure 11-5 Work Trip Time of Departure by Gender</t>
  </si>
  <si>
    <t>TLH(Time Leave Home)</t>
  </si>
  <si>
    <t>SEX(Sex)</t>
  </si>
  <si>
    <t>Total</t>
  </si>
  <si>
    <t>Male</t>
  </si>
  <si>
    <t>Female</t>
  </si>
  <si>
    <t>F %</t>
  </si>
  <si>
    <t xml:space="preserve">% dist </t>
  </si>
  <si>
    <t>12:00 a.m. to 4:59</t>
  </si>
  <si>
    <t>5.00 a.m. to 5:29</t>
  </si>
  <si>
    <t>5.30 a.m. to 5:59</t>
  </si>
  <si>
    <t>6.00 a.m. to 6:29</t>
  </si>
  <si>
    <t>6.30 a.m. to 6:59</t>
  </si>
  <si>
    <t>7.00 a.m. to 7:29</t>
  </si>
  <si>
    <t>7.30 a.m. to 7:59</t>
  </si>
  <si>
    <t>8.00 a.m. to 8:29</t>
  </si>
  <si>
    <t>8.30 a.m. to 8:59</t>
  </si>
  <si>
    <t>9.00 a.m. to 9:59</t>
  </si>
  <si>
    <t>10.00 a.m. to 10.59</t>
  </si>
  <si>
    <t>11.00 a.m. to 11:59</t>
  </si>
  <si>
    <t>12:00p.m. to 3:59</t>
  </si>
  <si>
    <t>4:00 p.m. to 11:59</t>
  </si>
  <si>
    <t>12:00am-5am</t>
  </si>
  <si>
    <t>5-6 am</t>
  </si>
  <si>
    <t>6-7am</t>
  </si>
  <si>
    <t>7-8am</t>
  </si>
  <si>
    <t>8-9am</t>
  </si>
  <si>
    <t>9-10am</t>
  </si>
  <si>
    <t>10-noon</t>
  </si>
  <si>
    <t>Noon-Midnight</t>
  </si>
  <si>
    <t>all times</t>
  </si>
  <si>
    <t>2000</t>
  </si>
  <si>
    <t>2011</t>
  </si>
  <si>
    <t>chg 2000-2011</t>
  </si>
  <si>
    <t>2010</t>
  </si>
  <si>
    <t>Source: ACS PUMS 2011</t>
  </si>
  <si>
    <t>Not in universe (Under 16 years, ESR not 1 or 4, or TRVMNS = 11)</t>
  </si>
  <si>
    <t>001 .12:00 a.m. to 12:29 a.m.</t>
  </si>
  <si>
    <t>002 .12:30 a.m. to 12:59 a.m.</t>
  </si>
  <si>
    <t>003 .1:00 a.m. to 1:29 a.m.</t>
  </si>
  <si>
    <t>004 .1:30 a.m. to 1:59 a.m.</t>
  </si>
  <si>
    <t>005 .2:00 a.m. to 2:29 a.m.</t>
  </si>
  <si>
    <t>006 .2:30 a.m. to 2:59 a.m.</t>
  </si>
  <si>
    <t>007 .3:00 a.m. to 3:09 a.m.</t>
  </si>
  <si>
    <t>008 .3:10 a.m. to 3:19 a.m.</t>
  </si>
  <si>
    <t>009 .3:20 a.m. to 3:29 a.m.</t>
  </si>
  <si>
    <t>010 .3:30 a.m. to 3:39 a.m.</t>
  </si>
  <si>
    <t>011 .3:40 a.m. to 3:49 a.m.</t>
  </si>
  <si>
    <t>012 .3:50 a.m. to 3:59 a.m.</t>
  </si>
  <si>
    <t>013 .4:00 a.m. to 4:09 a.m.</t>
  </si>
  <si>
    <t>014 .4:10 a.m. to 4:19 a.m.</t>
  </si>
  <si>
    <t>015 .4:20 a.m. to 4:29 a.m.</t>
  </si>
  <si>
    <t>016 .4:30 a.m. to 4:39 a.m.</t>
  </si>
  <si>
    <t>017 .4:40 a.m. to 4:49 a.m.</t>
  </si>
  <si>
    <t>018 .4:50 a.m. to 4:59 a.m.</t>
  </si>
  <si>
    <t>019 .5:00 a.m. to 5:04 a.m.</t>
  </si>
  <si>
    <t>020 .5:05 a.m. to 5:09 a.m.</t>
  </si>
  <si>
    <t>021 .5:10 a.m. to 5:14 a.m.</t>
  </si>
  <si>
    <t>022 .5:15 a.m. to 5:19 a.m.</t>
  </si>
  <si>
    <t>023 .5:20 a.m. to 5:24 a.m.</t>
  </si>
  <si>
    <t>024 .5:25 a.m. to 5:29 a.m.</t>
  </si>
  <si>
    <t>025 .5:30 a.m. to 5:34 a.m.</t>
  </si>
  <si>
    <t>026 .5:35 a.m. to 5:39 a.m.</t>
  </si>
  <si>
    <t>027 .5:40 a.m. to 5:44 a.m.</t>
  </si>
  <si>
    <t>028 .5:45 a.m. to 5:49 a.m.</t>
  </si>
  <si>
    <t>029 .5:50 a.m. to 5:54 a.m.</t>
  </si>
  <si>
    <t>030 .5:55 a.m. to 5:59 a.m.</t>
  </si>
  <si>
    <t>031 .6:00 a.m. to 6:04 a.m.</t>
  </si>
  <si>
    <t>032 .6:05 a.m. to 6:09 a.m.</t>
  </si>
  <si>
    <t>033 .6:10 a.m. to 6:14 a.m.</t>
  </si>
  <si>
    <t>034 .6:15 a.m. to 6:19 a.m.</t>
  </si>
  <si>
    <t>035 .6:20 a.m. to 6:24 a.m.</t>
  </si>
  <si>
    <t>036 .6:25 a.m. to 6:29 a.m.</t>
  </si>
  <si>
    <t>037 .6:30 a.m. to 6:34 a.m.</t>
  </si>
  <si>
    <t>038 .6:35 a.m. to 6:39 a.m.</t>
  </si>
  <si>
    <t>039 .6:40 a.m. to 6:44 a.m.</t>
  </si>
  <si>
    <t>040 .6:45 a.m. to 6:49 a.m.</t>
  </si>
  <si>
    <t>041 .6:50 a.m. to 6:54 a.m.</t>
  </si>
  <si>
    <t>042 .6:55 a.m. to 6:59 a.m.</t>
  </si>
  <si>
    <t>043 .7:00 a.m. to 7:04 a.m.</t>
  </si>
  <si>
    <t>044 .7:05 a.m. to 7:09 a.m.</t>
  </si>
  <si>
    <t>045 .7:10 a.m. to 7:14 a.m.</t>
  </si>
  <si>
    <t>046 .7:15 a.m. to 7:19 a.m.</t>
  </si>
  <si>
    <t>047 .7:20 a.m. to 7:24 a.m.</t>
  </si>
  <si>
    <t>048 .7:25 a.m. to 7:29 a.m.</t>
  </si>
  <si>
    <t>049 .7:30 a.m. to 7:34 a.m.</t>
  </si>
  <si>
    <t>050 .7:35 a.m. to 7:39 a.m.</t>
  </si>
  <si>
    <t>051 .7:40 a.m. to 7:44 a.m.</t>
  </si>
  <si>
    <t>052 .7:45 a.m. to 7:49 a.m.</t>
  </si>
  <si>
    <t>053 .7:50 a.m. to 7:54 a.m.</t>
  </si>
  <si>
    <t>054 .7:55 a.m. to 7:59 a.m.</t>
  </si>
  <si>
    <t>055 .8:00 a.m. to 8:04 a.m.</t>
  </si>
  <si>
    <t>056 .8:05 a.m. to 8:09 a.m.</t>
  </si>
  <si>
    <t>057 .8:10 a.m. to 8:14 a.m.</t>
  </si>
  <si>
    <t>058 .8:15 a.m. to 8:19 a.m.</t>
  </si>
  <si>
    <t>059 .8:20 a.m. to 8:24 a.m.</t>
  </si>
  <si>
    <t>060 .8:25 a.m. to 8:29 a.m.</t>
  </si>
  <si>
    <t>061 .8:30 a.m. to 8:34 a.m.</t>
  </si>
  <si>
    <t>062 .8:35 a.m. to 8:39 a.m.</t>
  </si>
  <si>
    <t>063 .8:40 a.m. to 8:44 a.m.</t>
  </si>
  <si>
    <t>064 .8:45 a.m. to 8:49 a.m.</t>
  </si>
  <si>
    <t>065 .8:50 a.m. to 8:54 a.m.</t>
  </si>
  <si>
    <t>066 .8:55 a.m. to 8:59 a.m.</t>
  </si>
  <si>
    <t>067 .9:00 a.m. to 9:04 a.m.</t>
  </si>
  <si>
    <t>068 .9:05 a.m. to 9:09 a.m.</t>
  </si>
  <si>
    <t>069 .9:10 a.m. to 9:14 a.m.</t>
  </si>
  <si>
    <t>070 .9:15 a.m. to 9:19 a.m.</t>
  </si>
  <si>
    <t>071 .9:20 a.m. to 9:24 a.m.</t>
  </si>
  <si>
    <t>072 .9:25 a.m. to 9:29 a.m.</t>
  </si>
  <si>
    <t>073 .9:30 a.m. to 9:34 a.m.</t>
  </si>
  <si>
    <t>074 .9:35 a.m. to 9:39 a.m.</t>
  </si>
  <si>
    <t>075 .9:40 a.m. to 9:44 a.m.</t>
  </si>
  <si>
    <t>076 .9:45 a.m. to 9:49 a.m.</t>
  </si>
  <si>
    <t>077 .9:50 a.m. to 9:54 a.m.</t>
  </si>
  <si>
    <t>078 .9:55 a.m. to 9:59 a.m.</t>
  </si>
  <si>
    <t>079 .10:00 a.m. to 10:09 a.m.</t>
  </si>
  <si>
    <t>080 .10:10 a.m. to 10:19 a.m.</t>
  </si>
  <si>
    <t>081 .10:20 a.m. to 10:29 a.m.</t>
  </si>
  <si>
    <t>082 .10:30 a.m. to 10:39 a.m.</t>
  </si>
  <si>
    <t>083 .10:40 a.m. to 10:49 a.m.</t>
  </si>
  <si>
    <t>084 .10:50 a.m. to 10:59 a.m.</t>
  </si>
  <si>
    <t>085 .11:00 a.m. to 11:09 a.m.</t>
  </si>
  <si>
    <t>086 .11:10 a.m. to 11:19 a.m.</t>
  </si>
  <si>
    <t>087 .11:20 a.m. to 11:29 a.m.</t>
  </si>
  <si>
    <t>088 .11:30 a.m. to 11:39 a.m.</t>
  </si>
  <si>
    <t>089 .11:40 a.m. to 11:49 a.m.</t>
  </si>
  <si>
    <t>090 .11:50 a.m. to 11:59 a.m.</t>
  </si>
  <si>
    <t>091 .12:00 p.m. to 12:09 p.m.</t>
  </si>
  <si>
    <t>092 .12:10 p.m. to 12:19 p.m.</t>
  </si>
  <si>
    <t>093 .12:20 p.m. to 12:29 p.m.</t>
  </si>
  <si>
    <t>094 .12:30 p.m. to 12:39 p.m.</t>
  </si>
  <si>
    <t>095 .12:40 p.m. to 12:49 p.m.</t>
  </si>
  <si>
    <t>096 .12:50 p.m. to 12:59 p.m.</t>
  </si>
  <si>
    <t>097 .1:00 p.m. to 1:09 p.m.</t>
  </si>
  <si>
    <t>098 .1:10 p.m. to 1:19 p.m.</t>
  </si>
  <si>
    <t>099 .1:20 p.m. to 1:29 p.m.</t>
  </si>
  <si>
    <t>100 .1:30 p.m. to 1:39 p.m.</t>
  </si>
  <si>
    <t>101 .1:40 p.m. to 1:49 p.m.</t>
  </si>
  <si>
    <t>102 .1:50 p.m. to 1:59 p.m.</t>
  </si>
  <si>
    <t>103 .2:00 p.m. to 2:09 p.m.</t>
  </si>
  <si>
    <t>104 .2:10 p.m. to 2:19 p.m.</t>
  </si>
  <si>
    <t>105 .2:20 p.m. to 2:29 p.m.</t>
  </si>
  <si>
    <t>106 .2:30 p.m. to 2:39 p.m.</t>
  </si>
  <si>
    <t>107 .2:40 p.m. to 2:49 p.m.</t>
  </si>
  <si>
    <t>108 .2:50 p.m. to 2:59 p.m.</t>
  </si>
  <si>
    <t>109 .3:00 p.m. to 3:09 p.m.</t>
  </si>
  <si>
    <t>110 .3:10 p.m. to 3:19 p.m.</t>
  </si>
  <si>
    <t>111 .3:20 p.m. to 3:29 p.m.</t>
  </si>
  <si>
    <t>112 .3:30 p.m. to 3:39 p.m.</t>
  </si>
  <si>
    <t>113 .3:40 p.m. to 3:49 p.m.</t>
  </si>
  <si>
    <t>114 .3:50 p.m. to 3:59 p.m.</t>
  </si>
  <si>
    <t>115 .4:00 p.m. to 4:09 p.m.</t>
  </si>
  <si>
    <t>116 .4:10 p.m. to 4:19 p.m.</t>
  </si>
  <si>
    <t>117 .4:20 p.m. to 4:29 p.m.</t>
  </si>
  <si>
    <t>118 .4:30 p.m. to 4:39 p.m.</t>
  </si>
  <si>
    <t>119 .4:40 p.m. to 4:49 p.m.</t>
  </si>
  <si>
    <t>120 .4:50 p.m. to 4:59 p.m.</t>
  </si>
  <si>
    <t>121 .5:00 p.m. to 5:09 p.m.</t>
  </si>
  <si>
    <t>122 .5:10 p.m. to 5:19 p.m.</t>
  </si>
  <si>
    <t>123 .5:20 p.m. to 5:29 p.m.</t>
  </si>
  <si>
    <t>124 .5:30 p.m. to 5:39 p.m.</t>
  </si>
  <si>
    <t>125 .5:40 p.m. to 5:49 p.m.</t>
  </si>
  <si>
    <t>126 .5:50 p.m. to 5:59 p.m.</t>
  </si>
  <si>
    <t>127 .6:00 p.m. to 6:09 p.m.</t>
  </si>
  <si>
    <t>128 .6:10 p.m. to 6:19 p.m.</t>
  </si>
  <si>
    <t>129 .6:20 p.m. to 6:29 p.m.</t>
  </si>
  <si>
    <t>130 .6:30 p.m. to 6:39 p.m.</t>
  </si>
  <si>
    <t>131 .6:40 p.m. to 6:49 p.m.</t>
  </si>
  <si>
    <t>132 .6:50 p.m. to 6:59 p.m.</t>
  </si>
  <si>
    <t>133 .7:00 p.m. to 7:29 p.m.</t>
  </si>
  <si>
    <t>134 .7:30 p.m. to 7:59 p.m.</t>
  </si>
  <si>
    <t>135 .8:00 p.m. to 8:29 p.m.</t>
  </si>
  <si>
    <t>136 .8:30 p.m. to 8:59 p.m.</t>
  </si>
  <si>
    <t>137 .9:00 p.m. to 9:09 p.m.</t>
  </si>
  <si>
    <t>138 .9:10 p.m. to 9:19 p.m.</t>
  </si>
  <si>
    <t>139 .9:20 p.m. to 9:29 p.m.</t>
  </si>
  <si>
    <t>140 .9:30 p.m. to 9:39 p.m.</t>
  </si>
  <si>
    <t>141 .9:40 p.m. to 9:49 p.m.</t>
  </si>
  <si>
    <t>142 .9:50 p.m. to 9:59 p.m.</t>
  </si>
  <si>
    <t>143 .10:00 p.m. to 10:09 p.m.</t>
  </si>
  <si>
    <t>144 .10:10 p.m. to 10:19 p.m.</t>
  </si>
  <si>
    <t>145 .10:20 p.m. to 10:29 p.m.</t>
  </si>
  <si>
    <t>146 .10:30 p.m. to 10:39 p.m.</t>
  </si>
  <si>
    <t>147 .10:40 p.m. to 10:49 p.m.</t>
  </si>
  <si>
    <t>148 .10:50 p.m. to 10:59 p.m.</t>
  </si>
  <si>
    <t>149 .11:00 p.m. to 11:29 p.m.</t>
  </si>
  <si>
    <t>150 .11:30 p.m. to 11:59 p.m.</t>
  </si>
  <si>
    <t>under 10</t>
  </si>
  <si>
    <t>-</t>
  </si>
  <si>
    <t>10-19</t>
  </si>
  <si>
    <t>20-29</t>
  </si>
  <si>
    <t>30-39</t>
  </si>
  <si>
    <t>40-49</t>
  </si>
  <si>
    <t>50-59</t>
  </si>
  <si>
    <t>60-89</t>
  </si>
  <si>
    <t>90+</t>
  </si>
  <si>
    <t>%under 20 mins</t>
  </si>
  <si>
    <t>% ov 60 mins</t>
  </si>
  <si>
    <t xml:space="preserve">from CIA3 </t>
  </si>
  <si>
    <t>All times</t>
  </si>
  <si>
    <t>Percent Under 20 Minutes</t>
  </si>
  <si>
    <t>Figure 11-3 Shares of Long and Short Trips by Time of Departure, 2011</t>
  </si>
  <si>
    <t>Figure 11-4 Shares of Long and Short Trips by Time of Departure, 2000 and 2011</t>
  </si>
  <si>
    <t>Source: ACS 2011 PUMS</t>
  </si>
  <si>
    <t>12:00 a.m. to 4:59 a.m.</t>
  </si>
  <si>
    <t>5.00 a.m. to 5:29 a.m.</t>
  </si>
  <si>
    <t>5.30 a.m. to 5:59 a.m.</t>
  </si>
  <si>
    <t>6.00 a.m. to 6:29 a.m.</t>
  </si>
  <si>
    <t>6.30 a.m. to 6:59 a.m.</t>
  </si>
  <si>
    <t>7.00 a.m. to 7:29 a.m.</t>
  </si>
  <si>
    <t>7.30 a.m. to 7:59 a.m.</t>
  </si>
  <si>
    <t>8.00 a.m. to 8:29 a.m.</t>
  </si>
  <si>
    <t>8.30 a.m. to 8:59 a.m.</t>
  </si>
  <si>
    <t>9.00 a.m. to 9:59 a.m.</t>
  </si>
  <si>
    <t>10.00 a.m. to 10.59 a.m.</t>
  </si>
  <si>
    <t>11.00 a.m. to 11:59 a.m.</t>
  </si>
  <si>
    <t>12:00p.m. to 3:59 p.m.</t>
  </si>
  <si>
    <t>4:00 p.m. to 11:59 p.m.</t>
  </si>
  <si>
    <t>ALL</t>
  </si>
  <si>
    <t>Car Truck or Van</t>
  </si>
  <si>
    <t>bus or trolley bus</t>
  </si>
  <si>
    <t>Streetcar or Trollley car</t>
  </si>
  <si>
    <t>Subway or Elevated</t>
  </si>
  <si>
    <t>Railroad</t>
  </si>
  <si>
    <t>Ferryboat</t>
  </si>
  <si>
    <t>Taxicab</t>
  </si>
  <si>
    <t>Motorcycle</t>
  </si>
  <si>
    <t>Bicycle</t>
  </si>
  <si>
    <t>walked</t>
  </si>
  <si>
    <t>Other method</t>
  </si>
  <si>
    <t>Midnight to 4:59 AM</t>
  </si>
  <si>
    <t>5.00 to 5:29 AM</t>
  </si>
  <si>
    <t>6.30 to 6:59 AM</t>
  </si>
  <si>
    <t>7.30 to 7:59 AM</t>
  </si>
  <si>
    <t>9.00 to 9:59 AM</t>
  </si>
  <si>
    <t>Noon to 3:59 PM</t>
  </si>
  <si>
    <t>Transit</t>
  </si>
  <si>
    <t>TLH by Carpool- Universe Workers</t>
  </si>
  <si>
    <t>TLH</t>
  </si>
  <si>
    <t>Drove alone</t>
  </si>
  <si>
    <t xml:space="preserve">5 or 6  </t>
  </si>
  <si>
    <t xml:space="preserve">7 or more  </t>
  </si>
  <si>
    <t xml:space="preserve">total </t>
  </si>
  <si>
    <t>2 Person</t>
  </si>
  <si>
    <t>all car pool</t>
  </si>
  <si>
    <t>Mode by TLH- Universe Workers</t>
  </si>
  <si>
    <t>Carpool</t>
  </si>
  <si>
    <t>2 people</t>
  </si>
  <si>
    <t>3 people</t>
  </si>
  <si>
    <t>4 people</t>
  </si>
  <si>
    <t>5 or 6 people</t>
  </si>
  <si>
    <t>7 or more people</t>
  </si>
  <si>
    <t>all POV</t>
  </si>
  <si>
    <t>2011, Pre 6:30AM</t>
  </si>
  <si>
    <t>2000, Pre 6:30AM</t>
  </si>
  <si>
    <t>Age</t>
  </si>
  <si>
    <t>16-24</t>
  </si>
  <si>
    <t>25-34</t>
  </si>
  <si>
    <t>35-44</t>
  </si>
  <si>
    <t>45-54</t>
  </si>
  <si>
    <t>55-64</t>
  </si>
  <si>
    <t>65-74</t>
  </si>
  <si>
    <t>75+</t>
  </si>
  <si>
    <t>all</t>
  </si>
  <si>
    <t>work at home</t>
  </si>
  <si>
    <t xml:space="preserve">TT </t>
  </si>
  <si>
    <t>1980</t>
  </si>
  <si>
    <t>1990</t>
  </si>
  <si>
    <t>2005</t>
  </si>
  <si>
    <t>2006</t>
  </si>
  <si>
    <t>2007</t>
  </si>
  <si>
    <t>2008</t>
  </si>
  <si>
    <t>2009</t>
  </si>
  <si>
    <t>State Travel time change</t>
  </si>
  <si>
    <t>GEO.display-label</t>
  </si>
  <si>
    <t>% of Less than 20 min</t>
  </si>
  <si>
    <t>% of over 60 or more minutes</t>
  </si>
  <si>
    <t>FIPS</t>
  </si>
  <si>
    <t>State</t>
  </si>
  <si>
    <t>State_abb</t>
  </si>
  <si>
    <t>STATE</t>
  </si>
  <si>
    <t xml:space="preserve">1990 </t>
  </si>
  <si>
    <t>Alabama</t>
  </si>
  <si>
    <t>USA</t>
  </si>
  <si>
    <t>Alaska</t>
  </si>
  <si>
    <t>ND</t>
  </si>
  <si>
    <t>AL</t>
  </si>
  <si>
    <t>Arizona</t>
  </si>
  <si>
    <t>SD</t>
  </si>
  <si>
    <t>AK</t>
  </si>
  <si>
    <t>Arkansas</t>
  </si>
  <si>
    <t>MT</t>
  </si>
  <si>
    <t>AZ</t>
  </si>
  <si>
    <t>California</t>
  </si>
  <si>
    <t>WY</t>
  </si>
  <si>
    <t>AR</t>
  </si>
  <si>
    <t>Colorado</t>
  </si>
  <si>
    <t>NE</t>
  </si>
  <si>
    <t>CA</t>
  </si>
  <si>
    <t>Connecticut</t>
  </si>
  <si>
    <t>IO</t>
  </si>
  <si>
    <t>CO</t>
  </si>
  <si>
    <t>Delaware</t>
  </si>
  <si>
    <t>CT</t>
  </si>
  <si>
    <t>District of Columbia</t>
  </si>
  <si>
    <t>KS</t>
  </si>
  <si>
    <t>DE</t>
  </si>
  <si>
    <t>Florida</t>
  </si>
  <si>
    <t>ID</t>
  </si>
  <si>
    <t>DC</t>
  </si>
  <si>
    <t>Georgia</t>
  </si>
  <si>
    <t>VT</t>
  </si>
  <si>
    <t>FL</t>
  </si>
  <si>
    <t>Hawaii</t>
  </si>
  <si>
    <t>WI</t>
  </si>
  <si>
    <t>GA</t>
  </si>
  <si>
    <t>Idaho</t>
  </si>
  <si>
    <t>UT</t>
  </si>
  <si>
    <t>HI</t>
  </si>
  <si>
    <t>Illinois</t>
  </si>
  <si>
    <t>Indiana</t>
  </si>
  <si>
    <t>ME</t>
  </si>
  <si>
    <t>IL</t>
  </si>
  <si>
    <t>Iowa</t>
  </si>
  <si>
    <t>MN</t>
  </si>
  <si>
    <t>IN</t>
  </si>
  <si>
    <t>Kansas</t>
  </si>
  <si>
    <t>NM</t>
  </si>
  <si>
    <t>IA</t>
  </si>
  <si>
    <t>Kentucky</t>
  </si>
  <si>
    <t>RI</t>
  </si>
  <si>
    <t>Louisiana</t>
  </si>
  <si>
    <t>OK</t>
  </si>
  <si>
    <t>KY</t>
  </si>
  <si>
    <t>Maine</t>
  </si>
  <si>
    <t>OR</t>
  </si>
  <si>
    <t>LA</t>
  </si>
  <si>
    <t>Maryland</t>
  </si>
  <si>
    <t>NV</t>
  </si>
  <si>
    <t>Massachusetts</t>
  </si>
  <si>
    <t>NC</t>
  </si>
  <si>
    <t>MD</t>
  </si>
  <si>
    <t>Michigan</t>
  </si>
  <si>
    <t>MA</t>
  </si>
  <si>
    <t>Minnesota</t>
  </si>
  <si>
    <t>MI</t>
  </si>
  <si>
    <t>Mississippi</t>
  </si>
  <si>
    <t>SC</t>
  </si>
  <si>
    <t>Missouri</t>
  </si>
  <si>
    <t>MS</t>
  </si>
  <si>
    <t>Montana</t>
  </si>
  <si>
    <t>MO</t>
  </si>
  <si>
    <t>Nebraska</t>
  </si>
  <si>
    <t>Nevada</t>
  </si>
  <si>
    <t>OH</t>
  </si>
  <si>
    <t>New Hampshire</t>
  </si>
  <si>
    <t>WV</t>
  </si>
  <si>
    <t>New Jersey</t>
  </si>
  <si>
    <t>NH</t>
  </si>
  <si>
    <t>New Mexico</t>
  </si>
  <si>
    <t>NJ</t>
  </si>
  <si>
    <t>New York</t>
  </si>
  <si>
    <t>North Carolina</t>
  </si>
  <si>
    <t>TN</t>
  </si>
  <si>
    <t>NY</t>
  </si>
  <si>
    <t>North Dakota</t>
  </si>
  <si>
    <t>Ohio</t>
  </si>
  <si>
    <t>Oklahoma</t>
  </si>
  <si>
    <t>PA</t>
  </si>
  <si>
    <t>Oregon</t>
  </si>
  <si>
    <t>Pennsylvania</t>
  </si>
  <si>
    <t>Rhode Island</t>
  </si>
  <si>
    <t>WA</t>
  </si>
  <si>
    <t>South Carolina</t>
  </si>
  <si>
    <t>TX</t>
  </si>
  <si>
    <t>South Dakota</t>
  </si>
  <si>
    <t>Tennessee</t>
  </si>
  <si>
    <t>Texas</t>
  </si>
  <si>
    <t>Utah</t>
  </si>
  <si>
    <t>Vermont</t>
  </si>
  <si>
    <t>Virginia</t>
  </si>
  <si>
    <t>VA</t>
  </si>
  <si>
    <t>Washington</t>
  </si>
  <si>
    <t>West Virginia</t>
  </si>
  <si>
    <t>Wisconsin</t>
  </si>
  <si>
    <t>Wyoming</t>
  </si>
  <si>
    <t>Source: ACS 2010 S0801</t>
  </si>
  <si>
    <t>Figure 3-79,80</t>
  </si>
  <si>
    <t>TT by Mode- Universe Workers 2011</t>
  </si>
  <si>
    <t>Mode</t>
  </si>
  <si>
    <t xml:space="preserve">all </t>
  </si>
  <si>
    <t>1 to 5</t>
  </si>
  <si>
    <t xml:space="preserve">6 to 9 </t>
  </si>
  <si>
    <t xml:space="preserve">10 to 14 </t>
  </si>
  <si>
    <t xml:space="preserve">15 to 19 </t>
  </si>
  <si>
    <t xml:space="preserve">20 to 24 </t>
  </si>
  <si>
    <t xml:space="preserve">25 to 29 </t>
  </si>
  <si>
    <t xml:space="preserve">30 to 34 </t>
  </si>
  <si>
    <t xml:space="preserve">35 to 39 </t>
  </si>
  <si>
    <t xml:space="preserve">40 to 44 </t>
  </si>
  <si>
    <t xml:space="preserve">45 to 49 </t>
  </si>
  <si>
    <t xml:space="preserve">50-54 </t>
  </si>
  <si>
    <t xml:space="preserve">55-59 </t>
  </si>
  <si>
    <t xml:space="preserve">60-74 </t>
  </si>
  <si>
    <t xml:space="preserve">75-89 </t>
  </si>
  <si>
    <t xml:space="preserve">90-120 </t>
  </si>
  <si>
    <t xml:space="preserve">more than 120 </t>
  </si>
  <si>
    <t xml:space="preserve"> under 20 mins</t>
  </si>
  <si>
    <t>% under 20 mins</t>
  </si>
  <si>
    <t>STATE_NM</t>
  </si>
  <si>
    <t>% &lt; 20 min 2010</t>
  </si>
  <si>
    <t>% &gt; 60 min 2010</t>
  </si>
  <si>
    <t>Figure 3-81</t>
  </si>
  <si>
    <t>ACS 2011 PUMS</t>
  </si>
  <si>
    <t>sex by TT- Universe Workers</t>
  </si>
  <si>
    <t>Sex</t>
  </si>
  <si>
    <t>Travel Time to Work</t>
  </si>
  <si>
    <t>male</t>
  </si>
  <si>
    <t>female</t>
  </si>
  <si>
    <t xml:space="preserve"> works from home</t>
  </si>
  <si>
    <t>1 to 5minutes</t>
  </si>
  <si>
    <t>6 to 9 minutes</t>
  </si>
  <si>
    <t>10 t0 14 minutes</t>
  </si>
  <si>
    <t>15 to 19 minutes</t>
  </si>
  <si>
    <t>20 to 24 minutes</t>
  </si>
  <si>
    <t>25 to 29 minutes</t>
  </si>
  <si>
    <t>30 to 34 minutes</t>
  </si>
  <si>
    <t>35 to 39 minutes</t>
  </si>
  <si>
    <t>40 to 44 minutes</t>
  </si>
  <si>
    <t>45 to 49 minutes</t>
  </si>
  <si>
    <t>50-54 minutes</t>
  </si>
  <si>
    <t>55-59 minutes</t>
  </si>
  <si>
    <t>60-74 minutes</t>
  </si>
  <si>
    <t>75-89 minutes</t>
  </si>
  <si>
    <t>90-120 minutes</t>
  </si>
  <si>
    <t>more than 120 minutes</t>
  </si>
  <si>
    <t>Figure 3-82</t>
  </si>
  <si>
    <t>workers by age and sex by TT- Universe Workers ACS2011</t>
  </si>
  <si>
    <t>worked from home</t>
  </si>
  <si>
    <t>Under 16 years or is unemployed or works from home</t>
  </si>
  <si>
    <t>MALE UNDER 20 MINS</t>
  </si>
  <si>
    <t>FEMALE UNDER 20 MINS</t>
  </si>
  <si>
    <t>MALE OVER 60 MINS</t>
  </si>
  <si>
    <t>FEMALE OVER 60 MINS</t>
  </si>
  <si>
    <t xml:space="preserve">male total no WAH </t>
  </si>
  <si>
    <t xml:space="preserve">female total no WAH </t>
  </si>
  <si>
    <t>Household Income by TT- Universe Workers in Housholds: ACS 2011</t>
  </si>
  <si>
    <t>Persons Earnings in 1999</t>
  </si>
  <si>
    <t>$10,000-$14,999</t>
  </si>
  <si>
    <t>$100,000-$124,999</t>
  </si>
  <si>
    <t>$125,000 or more</t>
  </si>
  <si>
    <t>works from home</t>
  </si>
  <si>
    <t xml:space="preserve">total no WAH </t>
  </si>
  <si>
    <t xml:space="preserve">% under 20 min </t>
  </si>
  <si>
    <t>Figure 3-85</t>
  </si>
  <si>
    <t>Hours by TT- Universe Workers ACS2011</t>
  </si>
  <si>
    <t>1-8 Hours</t>
  </si>
  <si>
    <t>9-24 Hours</t>
  </si>
  <si>
    <t>25-32 Hours</t>
  </si>
  <si>
    <t>33-40 Hours</t>
  </si>
  <si>
    <t>41-48 Hours</t>
  </si>
  <si>
    <t>49-56 Hours</t>
  </si>
  <si>
    <t>57-64 Hours</t>
  </si>
  <si>
    <t>65-72 Hours</t>
  </si>
  <si>
    <t>73-80 Hours</t>
  </si>
  <si>
    <t>81-99 Hours</t>
  </si>
  <si>
    <t>Percent Under 20 Minutes, 2011</t>
  </si>
  <si>
    <t>Percent Over 60 Minutes, 2011</t>
  </si>
  <si>
    <t>Percent under 20 Minutes, 2000</t>
  </si>
  <si>
    <t>Percent over 60 Minutes, 2000</t>
  </si>
  <si>
    <t>Average Commute Trip Length - All Modes</t>
  </si>
  <si>
    <t>Average  Commute Trip Length - Private Vehicle</t>
  </si>
  <si>
    <t xml:space="preserve">Average  Commute Trip Length - Transit </t>
  </si>
  <si>
    <t xml:space="preserve">Average  Commute Trip Length - Walk </t>
  </si>
  <si>
    <t>Av Commute Travel Time  all</t>
  </si>
  <si>
    <t>Av Commute Travel Time  priv veh</t>
  </si>
  <si>
    <t>Av Commute Travel Time  Transit</t>
  </si>
  <si>
    <t xml:space="preserve">Av Commute Travel Time   walk </t>
  </si>
  <si>
    <t>Av Commute Speed  all</t>
  </si>
  <si>
    <t xml:space="preserve">Av Commute Speed  priv veh </t>
  </si>
  <si>
    <t xml:space="preserve">Av Commute Speed  Transit </t>
  </si>
  <si>
    <t>Av Commute Speed  walk</t>
  </si>
  <si>
    <t>Table 27</t>
  </si>
  <si>
    <t>General Commute Patterns by Mode of Transportation</t>
  </si>
  <si>
    <t>1977, 1983, 1990, 1995 NPTS, and 2001 and 2009 NHTS</t>
  </si>
  <si>
    <t>95% CI</t>
  </si>
  <si>
    <t>All</t>
  </si>
  <si>
    <t>All Modes</t>
  </si>
  <si>
    <t>Average Commute Trip Length (miles)</t>
  </si>
  <si>
    <t>Average Commute Travel Time (minutes)</t>
  </si>
  <si>
    <t>Average Commute Speed (miles per hour)</t>
  </si>
  <si>
    <t>Private Vehicle</t>
  </si>
  <si>
    <t>Public Transit</t>
  </si>
  <si>
    <t>Walk</t>
  </si>
  <si>
    <t>Source: ACS PUMS2011, 2000 Census</t>
  </si>
  <si>
    <t>Percent Over 60 Minutes</t>
  </si>
  <si>
    <t>Source: ACS PUMS 2011, 2000 Census</t>
  </si>
  <si>
    <t>5.30 to 5:59 AM</t>
  </si>
  <si>
    <t>6.00 to 6:29 AM</t>
  </si>
  <si>
    <t>7.00 to 7:29 AM</t>
  </si>
  <si>
    <t>8.00 to 8:29 AM</t>
  </si>
  <si>
    <t>8.30 to 8:59 AM</t>
  </si>
  <si>
    <t>10.00 to 10.59 AM</t>
  </si>
  <si>
    <t>11.00 to 11:59 AM</t>
  </si>
  <si>
    <t>4:00 to Midnight</t>
  </si>
  <si>
    <t>Figure 11-6 Modal Shares by Work Trip Departure Time</t>
  </si>
  <si>
    <t>Walked</t>
  </si>
  <si>
    <t>Figure 11-7 Carpool Shares of Work Travel by Carpool Size</t>
  </si>
  <si>
    <t>Source: ACS 2011 PUMS, 2000 Census</t>
  </si>
  <si>
    <t>Table 11-1 Departures Before 6:30 AM for Selected Races and Ethnicity</t>
  </si>
  <si>
    <t>Group</t>
  </si>
  <si>
    <t>Percent with departure before 6:30 AM</t>
  </si>
  <si>
    <t>White Non-Hispanic</t>
  </si>
  <si>
    <t>Black Non-Hispanic</t>
  </si>
  <si>
    <t>Asian  Non-Hispanic</t>
  </si>
  <si>
    <t>Hispanic</t>
  </si>
  <si>
    <t>Source:  ACS 2011</t>
  </si>
  <si>
    <t>Figure 11-9 Time Left Home by Age of Worker</t>
  </si>
  <si>
    <t>Source: ACS 2011</t>
  </si>
  <si>
    <t>Age by Time leaving home to work- Universe Workers</t>
  </si>
  <si>
    <t>Source: Census, ACS</t>
  </si>
  <si>
    <t>Variation from National</t>
  </si>
  <si>
    <t>Percent More Than 60 Minutes</t>
  </si>
  <si>
    <t>Percent More Than 90 Minutes</t>
  </si>
  <si>
    <t>US</t>
  </si>
  <si>
    <t>Northeast</t>
  </si>
  <si>
    <t>Midwest</t>
  </si>
  <si>
    <t>South</t>
  </si>
  <si>
    <t>West</t>
  </si>
  <si>
    <t>Metro Areas</t>
  </si>
  <si>
    <t>Central Cities</t>
  </si>
  <si>
    <t>Suburbs</t>
  </si>
  <si>
    <t>Non-metro Areas</t>
  </si>
  <si>
    <t>Source: Census, ACS 2011 PUMS</t>
  </si>
  <si>
    <t>50 to 54 minutes</t>
  </si>
  <si>
    <t>55 to 59 minutes</t>
  </si>
  <si>
    <t>60 to 74 minutes</t>
  </si>
  <si>
    <t>75 to 89 minutes</t>
  </si>
  <si>
    <t>90 to 120 minutes</t>
  </si>
  <si>
    <t>Under $10,000</t>
  </si>
  <si>
    <t>$15,000-$29,999</t>
  </si>
  <si>
    <t>$30,000-$39,999</t>
  </si>
  <si>
    <t>$40,000-$49,999</t>
  </si>
  <si>
    <t>$50,000-$59,999</t>
  </si>
  <si>
    <t>$60,000-$74,999</t>
  </si>
  <si>
    <t>$75,000-$99,999</t>
  </si>
  <si>
    <t xml:space="preserve">% over 60 mins   </t>
  </si>
  <si>
    <t>Table 11-3   Shares of travel times under 20 Minutes and over 60 Minutes by Racial and Ethnic Groups</t>
  </si>
  <si>
    <t>Source: Census, ACS 2011</t>
  </si>
  <si>
    <t>In 2-person carpool</t>
  </si>
  <si>
    <t>In 3-person carpool</t>
  </si>
  <si>
    <t>4+ person carpool</t>
  </si>
  <si>
    <t>In 4-person carpool</t>
  </si>
  <si>
    <t>In 5 or 6-person carpool</t>
  </si>
  <si>
    <t>7+ Carpool</t>
  </si>
  <si>
    <t>Subway</t>
  </si>
  <si>
    <t>Streetcar or Trolley car</t>
  </si>
  <si>
    <t>Bike and Walk</t>
  </si>
  <si>
    <t xml:space="preserve">Source: Census, ACS </t>
  </si>
  <si>
    <t>Change   2000-2010</t>
  </si>
  <si>
    <t>over 60 mins</t>
  </si>
  <si>
    <t>% over 60 mins</t>
  </si>
  <si>
    <t>Source: NHTS</t>
  </si>
  <si>
    <t>Figure 11-23   National Average Commuting Trip Distance, Travel Time, and Speeds</t>
  </si>
  <si>
    <t>Figure 11-22  NHTS Trends in Trip Distance for Selected Modes</t>
  </si>
  <si>
    <t>Figure 11-21  Under 20 Minutes and over 60 Minutes by Mode of Transportation to Work</t>
  </si>
  <si>
    <t>Figure 11-20  Travel Time Distribution by Mode</t>
  </si>
  <si>
    <t>Figure 11-18 Travelers under 20 and over 60 Minutes By Income Group</t>
  </si>
  <si>
    <t>Figure 11-17 Income Distribution by Travel Time Segment</t>
  </si>
  <si>
    <t>Figure 11-14 Workers with Travel Times under 20 Minutes and over 60 Minutes by State</t>
  </si>
  <si>
    <r>
      <rPr>
        <b/>
        <sz val="10"/>
        <rFont val="Arial"/>
        <family val="2"/>
      </rPr>
      <t>Figure 11-12 States Average Travel Times 
1990, 2000, 2010</t>
    </r>
    <r>
      <rPr>
        <sz val="10"/>
        <rFont val="Arial"/>
        <family val="2"/>
      </rPr>
      <t xml:space="preserve">
</t>
    </r>
  </si>
  <si>
    <t>Figure 11-11 Travel Time Trends</t>
  </si>
  <si>
    <t>Number of Hours worked last week in 1999 by TLH- Universe Workers</t>
  </si>
  <si>
    <t>&lt;16 years of Age</t>
  </si>
  <si>
    <t>1-8</t>
  </si>
  <si>
    <t>8-24</t>
  </si>
  <si>
    <t xml:space="preserve">25-32 </t>
  </si>
  <si>
    <t>33-40</t>
  </si>
  <si>
    <t xml:space="preserve">41-48 </t>
  </si>
  <si>
    <t xml:space="preserve">49-56 </t>
  </si>
  <si>
    <t xml:space="preserve">57-64 </t>
  </si>
  <si>
    <t xml:space="preserve">65-72 </t>
  </si>
  <si>
    <t xml:space="preserve">73-80 </t>
  </si>
  <si>
    <t xml:space="preserve">81-99 </t>
  </si>
  <si>
    <t>worked at home</t>
  </si>
  <si>
    <t>Figure 11-10 Time Left Home by Hours Worked</t>
  </si>
  <si>
    <t>Figure 11-1 Distribution of Workers by Trip Departure Times, 2011</t>
  </si>
  <si>
    <t>Figure 11-2  Distribution of Numbers of Workers by Trip Departure Times, 2000, 2011</t>
  </si>
  <si>
    <t>in millions</t>
  </si>
  <si>
    <t>Figure 11-8 Trend in Drive Alone and Pool Travel before 6:30 AM by Size of Carpool</t>
  </si>
  <si>
    <t>Table 11-2  Average Travel Time  by Geography</t>
  </si>
  <si>
    <t>Average Travel Time (Minutes)</t>
  </si>
  <si>
    <t>Source:  2011,  5-Year ACS</t>
  </si>
  <si>
    <t>Percent   Less Than 20 Minutes</t>
  </si>
  <si>
    <t>Figure 11-13  Total Travel Time Distribution</t>
  </si>
  <si>
    <t>Figure 11-15 Shares of Travel Time Classes by Gender</t>
  </si>
  <si>
    <t>Travel Time to Work (minutes)</t>
  </si>
  <si>
    <t>6 to 9</t>
  </si>
  <si>
    <t>10 t0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</si>
  <si>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</si>
  <si>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</si>
  <si>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</si>
  <si>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</si>
  <si>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</si>
  <si>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</si>
  <si>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</si>
  <si>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</si>
  <si>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</si>
  <si>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74</t>
  </si>
  <si>
    <t>75 to 89</t>
  </si>
  <si>
    <t>90 to 120</t>
  </si>
  <si>
    <t>more than 120</t>
  </si>
  <si>
    <t>Figure 11-19 Commutes under 20 and over 60 Minutes by Hours Worked</t>
  </si>
  <si>
    <t>African American   Non-Hispanic</t>
  </si>
  <si>
    <t>N.A.</t>
  </si>
  <si>
    <t xml:space="preserve">All </t>
  </si>
  <si>
    <t>Bus or Trolley Bus</t>
  </si>
  <si>
    <t>Streetcar or Trollley Car</t>
  </si>
  <si>
    <t>Commuter Rail</t>
  </si>
  <si>
    <t>Other Method</t>
  </si>
  <si>
    <t>Figure 11-16 Age and Gender Patterns for Travel Times under 20 and over 60 Minutes</t>
  </si>
  <si>
    <r>
      <t>Table 11-4  Trend in Average Travel Time by Mode (Minutes)</t>
    </r>
    <r>
      <rPr>
        <sz val="8"/>
        <color theme="1"/>
        <rFont val="Times New Roman"/>
        <family val="1"/>
      </rPr>
      <t> </t>
    </r>
  </si>
  <si>
    <t>Household Income by TT- Universe Workers in Households: ACS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</si>
</sst>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00000000%"/>
    <numFmt numFmtId="166" formatCode="0.00000"/>
    <numFmt numFmtId="167" formatCode="#,##0.000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00228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rgb="FF002288"/>
      <name val="Arial"/>
      <family val="2"/>
    </font>
    <font>
      <sz val="10"/>
      <color rgb="FF000000"/>
      <name val="Arial"/>
      <family val="2"/>
    </font>
    <font>
      <b/>
      <sz val="8"/>
      <color rgb="FF002288"/>
      <name val="Arial"/>
      <family val="2"/>
    </font>
    <font>
      <sz val="8"/>
      <color rgb="FF00228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2288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auto="1"/>
      </left>
      <right/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3" fillId="0" borderId="0" xfId="1" applyFont="1"/>
    <xf numFmtId="0" fontId="2" fillId="0" borderId="0" xfId="1"/>
    <xf numFmtId="0" fontId="5" fillId="0" borderId="0" xfId="1" applyFont="1"/>
    <xf numFmtId="0" fontId="6" fillId="0" borderId="0" xfId="1" applyFont="1"/>
    <xf numFmtId="0" fontId="4" fillId="2" borderId="8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10" fontId="3" fillId="0" borderId="0" xfId="1" applyNumberFormat="1" applyFont="1"/>
    <xf numFmtId="0" fontId="4" fillId="2" borderId="0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3" fontId="7" fillId="2" borderId="10" xfId="1" applyNumberFormat="1" applyFont="1" applyFill="1" applyBorder="1" applyAlignment="1">
      <alignment vertical="top" wrapText="1"/>
    </xf>
    <xf numFmtId="3" fontId="7" fillId="2" borderId="12" xfId="1" applyNumberFormat="1" applyFont="1" applyFill="1" applyBorder="1" applyAlignment="1">
      <alignment vertical="top" wrapText="1"/>
    </xf>
    <xf numFmtId="10" fontId="2" fillId="0" borderId="0" xfId="1" applyNumberFormat="1"/>
    <xf numFmtId="164" fontId="2" fillId="0" borderId="0" xfId="1" applyNumberFormat="1"/>
    <xf numFmtId="0" fontId="8" fillId="0" borderId="0" xfId="1" applyFont="1"/>
    <xf numFmtId="3" fontId="2" fillId="0" borderId="0" xfId="1" applyNumberFormat="1"/>
    <xf numFmtId="0" fontId="3" fillId="0" borderId="0" xfId="1" quotePrefix="1" applyFont="1"/>
    <xf numFmtId="2" fontId="2" fillId="0" borderId="0" xfId="1" applyNumberFormat="1"/>
    <xf numFmtId="0" fontId="3" fillId="0" borderId="0" xfId="2" applyFont="1"/>
    <xf numFmtId="0" fontId="3" fillId="0" borderId="0" xfId="2"/>
    <xf numFmtId="0" fontId="3" fillId="3" borderId="0" xfId="2" applyFill="1"/>
    <xf numFmtId="0" fontId="12" fillId="0" borderId="0" xfId="2" applyFont="1"/>
    <xf numFmtId="0" fontId="12" fillId="3" borderId="0" xfId="2" applyFont="1" applyFill="1"/>
    <xf numFmtId="0" fontId="1" fillId="0" borderId="0" xfId="2" applyFont="1"/>
    <xf numFmtId="3" fontId="7" fillId="2" borderId="10" xfId="2" applyNumberFormat="1" applyFont="1" applyFill="1" applyBorder="1" applyAlignment="1">
      <alignment vertical="top" wrapText="1"/>
    </xf>
    <xf numFmtId="3" fontId="7" fillId="3" borderId="10" xfId="2" applyNumberFormat="1" applyFont="1" applyFill="1" applyBorder="1" applyAlignment="1">
      <alignment vertical="top" wrapText="1"/>
    </xf>
    <xf numFmtId="3" fontId="7" fillId="2" borderId="12" xfId="2" applyNumberFormat="1" applyFont="1" applyFill="1" applyBorder="1" applyAlignment="1">
      <alignment vertical="top" wrapText="1"/>
    </xf>
    <xf numFmtId="16" fontId="3" fillId="0" borderId="0" xfId="2" quotePrefix="1" applyNumberFormat="1"/>
    <xf numFmtId="0" fontId="7" fillId="2" borderId="10" xfId="2" applyFont="1" applyFill="1" applyBorder="1" applyAlignment="1">
      <alignment vertical="top" wrapText="1"/>
    </xf>
    <xf numFmtId="3" fontId="3" fillId="3" borderId="0" xfId="2" applyNumberFormat="1" applyFill="1"/>
    <xf numFmtId="16" fontId="3" fillId="3" borderId="0" xfId="2" quotePrefix="1" applyNumberFormat="1" applyFill="1"/>
    <xf numFmtId="3" fontId="3" fillId="0" borderId="0" xfId="2" applyNumberFormat="1"/>
    <xf numFmtId="0" fontId="13" fillId="0" borderId="0" xfId="2" applyFont="1"/>
    <xf numFmtId="3" fontId="13" fillId="0" borderId="0" xfId="2" applyNumberFormat="1" applyFont="1"/>
    <xf numFmtId="0" fontId="3" fillId="4" borderId="0" xfId="2" applyFill="1"/>
    <xf numFmtId="0" fontId="12" fillId="0" borderId="0" xfId="2" applyFont="1" applyAlignment="1">
      <alignment horizontal="center"/>
    </xf>
    <xf numFmtId="0" fontId="5" fillId="0" borderId="0" xfId="2" applyFont="1"/>
    <xf numFmtId="0" fontId="14" fillId="0" borderId="0" xfId="1" applyFont="1"/>
    <xf numFmtId="0" fontId="8" fillId="0" borderId="0" xfId="2" applyFont="1"/>
    <xf numFmtId="0" fontId="2" fillId="0" borderId="13" xfId="1" applyBorder="1"/>
    <xf numFmtId="0" fontId="2" fillId="0" borderId="14" xfId="1" applyBorder="1"/>
    <xf numFmtId="0" fontId="2" fillId="0" borderId="14" xfId="1" applyBorder="1" applyAlignment="1">
      <alignment horizontal="center"/>
    </xf>
    <xf numFmtId="0" fontId="2" fillId="0" borderId="15" xfId="1" applyBorder="1"/>
    <xf numFmtId="3" fontId="2" fillId="0" borderId="16" xfId="1" applyNumberFormat="1" applyBorder="1"/>
    <xf numFmtId="0" fontId="7" fillId="2" borderId="10" xfId="1" applyFont="1" applyFill="1" applyBorder="1" applyAlignment="1">
      <alignment vertical="top" wrapText="1"/>
    </xf>
    <xf numFmtId="0" fontId="6" fillId="0" borderId="14" xfId="1" applyFont="1" applyBorder="1"/>
    <xf numFmtId="0" fontId="3" fillId="0" borderId="14" xfId="1" applyFont="1" applyBorder="1"/>
    <xf numFmtId="0" fontId="3" fillId="0" borderId="15" xfId="1" applyFont="1" applyBorder="1"/>
    <xf numFmtId="0" fontId="16" fillId="0" borderId="0" xfId="1" applyFont="1"/>
    <xf numFmtId="0" fontId="6" fillId="0" borderId="0" xfId="2" applyFont="1" applyAlignment="1">
      <alignment horizontal="center" wrapText="1"/>
    </xf>
    <xf numFmtId="0" fontId="3" fillId="0" borderId="0" xfId="2" applyAlignment="1">
      <alignment horizontal="center"/>
    </xf>
    <xf numFmtId="0" fontId="3" fillId="0" borderId="13" xfId="2" applyBorder="1" applyAlignment="1">
      <alignment horizontal="center"/>
    </xf>
    <xf numFmtId="0" fontId="6" fillId="0" borderId="0" xfId="2" applyFont="1"/>
    <xf numFmtId="0" fontId="3" fillId="0" borderId="13" xfId="2" applyBorder="1" applyAlignment="1">
      <alignment horizontal="left" vertical="top" wrapText="1"/>
    </xf>
    <xf numFmtId="0" fontId="16" fillId="0" borderId="0" xfId="2" applyFont="1"/>
    <xf numFmtId="0" fontId="6" fillId="0" borderId="0" xfId="1" applyFont="1" applyAlignment="1">
      <alignment horizontal="center" wrapText="1"/>
    </xf>
    <xf numFmtId="0" fontId="2" fillId="0" borderId="0" xfId="1" applyAlignment="1">
      <alignment horizontal="center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 wrapText="1"/>
    </xf>
    <xf numFmtId="0" fontId="2" fillId="0" borderId="15" xfId="1" applyBorder="1" applyAlignment="1">
      <alignment horizontal="left" vertical="top" wrapText="1"/>
    </xf>
    <xf numFmtId="0" fontId="6" fillId="0" borderId="15" xfId="1" applyFont="1" applyBorder="1"/>
    <xf numFmtId="0" fontId="6" fillId="0" borderId="16" xfId="1" applyFont="1" applyBorder="1"/>
    <xf numFmtId="0" fontId="2" fillId="0" borderId="13" xfId="1" applyBorder="1" applyAlignment="1">
      <alignment horizontal="center" wrapText="1"/>
    </xf>
    <xf numFmtId="0" fontId="2" fillId="0" borderId="13" xfId="1" applyBorder="1" applyAlignment="1">
      <alignment horizontal="left" vertical="top"/>
    </xf>
    <xf numFmtId="0" fontId="2" fillId="0" borderId="13" xfId="1" applyBorder="1" applyAlignment="1">
      <alignment horizontal="right"/>
    </xf>
    <xf numFmtId="0" fontId="6" fillId="0" borderId="13" xfId="1" applyFont="1" applyBorder="1"/>
    <xf numFmtId="0" fontId="2" fillId="0" borderId="0" xfId="1" applyAlignment="1"/>
    <xf numFmtId="0" fontId="2" fillId="0" borderId="13" xfId="1" applyBorder="1" applyAlignment="1">
      <alignment horizontal="left" vertical="top" wrapText="1"/>
    </xf>
    <xf numFmtId="0" fontId="2" fillId="0" borderId="13" xfId="1" applyBorder="1" applyAlignment="1">
      <alignment horizontal="right" wrapText="1"/>
    </xf>
    <xf numFmtId="0" fontId="3" fillId="0" borderId="0" xfId="2" quotePrefix="1" applyFont="1"/>
    <xf numFmtId="0" fontId="3" fillId="0" borderId="0" xfId="2" applyAlignment="1">
      <alignment wrapText="1"/>
    </xf>
    <xf numFmtId="0" fontId="3" fillId="0" borderId="0" xfId="2" applyFont="1" applyAlignment="1">
      <alignment wrapText="1"/>
    </xf>
    <xf numFmtId="0" fontId="3" fillId="0" borderId="0" xfId="2" quotePrefix="1"/>
    <xf numFmtId="0" fontId="17" fillId="0" borderId="0" xfId="2" applyFont="1"/>
    <xf numFmtId="0" fontId="3" fillId="0" borderId="13" xfId="2" applyBorder="1"/>
    <xf numFmtId="0" fontId="3" fillId="0" borderId="13" xfId="2" applyBorder="1" applyAlignment="1">
      <alignment horizontal="center" wrapText="1"/>
    </xf>
    <xf numFmtId="0" fontId="3" fillId="0" borderId="13" xfId="2" applyBorder="1" applyAlignment="1">
      <alignment horizontal="right" wrapText="1"/>
    </xf>
    <xf numFmtId="0" fontId="3" fillId="0" borderId="13" xfId="2" applyFont="1" applyBorder="1" applyAlignment="1">
      <alignment horizontal="left" vertical="top" wrapText="1"/>
    </xf>
    <xf numFmtId="0" fontId="3" fillId="0" borderId="13" xfId="2" applyBorder="1" applyAlignment="1">
      <alignment horizontal="left" vertical="top"/>
    </xf>
    <xf numFmtId="0" fontId="6" fillId="0" borderId="13" xfId="2" applyFont="1" applyBorder="1"/>
    <xf numFmtId="3" fontId="6" fillId="0" borderId="0" xfId="2" applyNumberFormat="1" applyFont="1"/>
    <xf numFmtId="0" fontId="3" fillId="0" borderId="18" xfId="2" applyFill="1" applyBorder="1" applyAlignment="1">
      <alignment horizontal="left" vertical="top"/>
    </xf>
    <xf numFmtId="0" fontId="3" fillId="0" borderId="0" xfId="2" applyBorder="1"/>
    <xf numFmtId="10" fontId="3" fillId="0" borderId="0" xfId="2" applyNumberFormat="1"/>
    <xf numFmtId="0" fontId="6" fillId="0" borderId="0" xfId="2" applyFont="1" applyBorder="1"/>
    <xf numFmtId="9" fontId="3" fillId="0" borderId="0" xfId="2" applyNumberFormat="1"/>
    <xf numFmtId="0" fontId="3" fillId="5" borderId="13" xfId="2" applyFont="1" applyFill="1" applyBorder="1" applyAlignment="1">
      <alignment wrapText="1"/>
    </xf>
    <xf numFmtId="0" fontId="3" fillId="0" borderId="13" xfId="2" applyBorder="1" applyAlignment="1">
      <alignment wrapText="1"/>
    </xf>
    <xf numFmtId="0" fontId="3" fillId="0" borderId="0" xfId="2" applyNumberFormat="1"/>
    <xf numFmtId="0" fontId="3" fillId="0" borderId="0" xfId="2" applyAlignment="1"/>
    <xf numFmtId="0" fontId="3" fillId="0" borderId="0" xfId="2" applyFont="1" applyFill="1" applyBorder="1"/>
    <xf numFmtId="0" fontId="6" fillId="0" borderId="13" xfId="2" applyFont="1" applyFill="1" applyBorder="1"/>
    <xf numFmtId="0" fontId="20" fillId="0" borderId="0" xfId="0" applyFont="1" applyAlignment="1">
      <alignment horizontal="left" vertical="center"/>
    </xf>
    <xf numFmtId="0" fontId="21" fillId="0" borderId="0" xfId="2" applyFont="1" applyAlignment="1">
      <alignment horizontal="center" wrapText="1"/>
    </xf>
    <xf numFmtId="0" fontId="22" fillId="0" borderId="0" xfId="2" applyFont="1"/>
    <xf numFmtId="0" fontId="22" fillId="0" borderId="0" xfId="2" applyFont="1" applyAlignment="1">
      <alignment horizontal="center"/>
    </xf>
    <xf numFmtId="0" fontId="21" fillId="0" borderId="0" xfId="2" applyFont="1"/>
    <xf numFmtId="0" fontId="22" fillId="0" borderId="13" xfId="2" applyFont="1" applyBorder="1" applyAlignment="1">
      <alignment horizontal="center"/>
    </xf>
    <xf numFmtId="0" fontId="22" fillId="0" borderId="13" xfId="2" applyFont="1" applyBorder="1" applyAlignment="1">
      <alignment horizontal="center" wrapText="1"/>
    </xf>
    <xf numFmtId="0" fontId="22" fillId="0" borderId="13" xfId="2" applyFont="1" applyBorder="1" applyAlignment="1">
      <alignment horizontal="left" vertical="top"/>
    </xf>
    <xf numFmtId="0" fontId="22" fillId="0" borderId="13" xfId="2" applyFont="1" applyBorder="1" applyAlignment="1"/>
    <xf numFmtId="0" fontId="22" fillId="0" borderId="0" xfId="2" applyFont="1" applyAlignment="1"/>
    <xf numFmtId="3" fontId="23" fillId="2" borderId="10" xfId="2" applyNumberFormat="1" applyFont="1" applyFill="1" applyBorder="1" applyAlignment="1">
      <alignment vertical="top" wrapText="1"/>
    </xf>
    <xf numFmtId="0" fontId="22" fillId="0" borderId="13" xfId="2" applyFont="1" applyBorder="1" applyAlignment="1">
      <alignment horizontal="left" vertical="top" wrapText="1"/>
    </xf>
    <xf numFmtId="0" fontId="22" fillId="0" borderId="20" xfId="2" applyFont="1" applyBorder="1" applyAlignment="1">
      <alignment horizontal="left" vertical="top" wrapText="1"/>
    </xf>
    <xf numFmtId="0" fontId="21" fillId="0" borderId="13" xfId="2" applyFont="1" applyBorder="1"/>
    <xf numFmtId="0" fontId="21" fillId="0" borderId="0" xfId="2" applyFont="1" applyBorder="1"/>
    <xf numFmtId="3" fontId="21" fillId="0" borderId="0" xfId="2" applyNumberFormat="1" applyFont="1" applyBorder="1"/>
    <xf numFmtId="10" fontId="22" fillId="0" borderId="0" xfId="2" applyNumberFormat="1" applyFont="1"/>
    <xf numFmtId="166" fontId="22" fillId="0" borderId="0" xfId="2" applyNumberFormat="1" applyFont="1"/>
    <xf numFmtId="2" fontId="27" fillId="0" borderId="0" xfId="0" applyNumberFormat="1" applyFont="1" applyBorder="1" applyAlignment="1">
      <alignment horizontal="center" wrapText="1"/>
    </xf>
    <xf numFmtId="2" fontId="27" fillId="0" borderId="22" xfId="0" applyNumberFormat="1" applyFont="1" applyBorder="1" applyAlignment="1">
      <alignment horizontal="center" wrapText="1"/>
    </xf>
    <xf numFmtId="2" fontId="27" fillId="0" borderId="24" xfId="0" applyNumberFormat="1" applyFont="1" applyBorder="1" applyAlignment="1">
      <alignment horizontal="center" wrapText="1"/>
    </xf>
    <xf numFmtId="2" fontId="27" fillId="4" borderId="25" xfId="0" applyNumberFormat="1" applyFont="1" applyFill="1" applyBorder="1" applyAlignment="1">
      <alignment horizontal="center" wrapText="1"/>
    </xf>
    <xf numFmtId="2" fontId="0" fillId="0" borderId="0" xfId="0" applyNumberFormat="1"/>
    <xf numFmtId="0" fontId="26" fillId="0" borderId="0" xfId="0" applyFont="1"/>
    <xf numFmtId="0" fontId="28" fillId="6" borderId="26" xfId="0" applyFont="1" applyFill="1" applyBorder="1" applyAlignment="1">
      <alignment horizontal="center"/>
    </xf>
    <xf numFmtId="2" fontId="27" fillId="0" borderId="25" xfId="0" applyNumberFormat="1" applyFont="1" applyBorder="1" applyAlignment="1">
      <alignment horizontal="center" wrapText="1"/>
    </xf>
    <xf numFmtId="0" fontId="25" fillId="6" borderId="27" xfId="0" applyFont="1" applyFill="1" applyBorder="1" applyAlignment="1">
      <alignment horizontal="center" wrapText="1"/>
    </xf>
    <xf numFmtId="0" fontId="25" fillId="6" borderId="26" xfId="0" applyFont="1" applyFill="1" applyBorder="1" applyAlignment="1">
      <alignment horizontal="center" wrapText="1"/>
    </xf>
    <xf numFmtId="0" fontId="2" fillId="0" borderId="0" xfId="1" applyBorder="1"/>
    <xf numFmtId="0" fontId="2" fillId="0" borderId="0" xfId="1" applyFill="1" applyBorder="1"/>
    <xf numFmtId="0" fontId="3" fillId="0" borderId="0" xfId="1" quotePrefix="1" applyFont="1" applyFill="1" applyBorder="1"/>
    <xf numFmtId="3" fontId="2" fillId="0" borderId="0" xfId="1" applyNumberFormat="1" applyFill="1" applyBorder="1"/>
    <xf numFmtId="0" fontId="3" fillId="0" borderId="0" xfId="1" applyFont="1" applyFill="1" applyBorder="1"/>
    <xf numFmtId="3" fontId="7" fillId="0" borderId="0" xfId="1" applyNumberFormat="1" applyFont="1" applyFill="1" applyBorder="1" applyAlignment="1">
      <alignment vertical="top" wrapText="1"/>
    </xf>
    <xf numFmtId="3" fontId="3" fillId="0" borderId="0" xfId="1" quotePrefix="1" applyNumberFormat="1" applyFont="1" applyFill="1" applyBorder="1"/>
    <xf numFmtId="3" fontId="3" fillId="0" borderId="0" xfId="1" applyNumberFormat="1" applyFont="1" applyFill="1" applyBorder="1"/>
    <xf numFmtId="0" fontId="9" fillId="0" borderId="0" xfId="1" applyFont="1" applyFill="1" applyBorder="1" applyAlignment="1">
      <alignment horizontal="center" vertical="top" wrapText="1"/>
    </xf>
    <xf numFmtId="0" fontId="10" fillId="0" borderId="0" xfId="1" quotePrefix="1" applyFont="1" applyFill="1" applyBorder="1" applyAlignment="1">
      <alignment horizontal="center" vertical="top" wrapText="1"/>
    </xf>
    <xf numFmtId="3" fontId="10" fillId="0" borderId="0" xfId="1" applyNumberFormat="1" applyFont="1" applyFill="1" applyBorder="1" applyAlignment="1">
      <alignment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0" fontId="9" fillId="0" borderId="0" xfId="1" quotePrefix="1" applyFont="1" applyFill="1" applyBorder="1" applyAlignment="1">
      <alignment horizontal="center" vertical="top" wrapText="1"/>
    </xf>
    <xf numFmtId="0" fontId="11" fillId="0" borderId="0" xfId="1" applyFont="1" applyFill="1" applyBorder="1"/>
    <xf numFmtId="0" fontId="5" fillId="0" borderId="0" xfId="1" applyFont="1" applyFill="1" applyBorder="1"/>
    <xf numFmtId="2" fontId="2" fillId="0" borderId="0" xfId="1" applyNumberFormat="1" applyFill="1" applyBorder="1"/>
    <xf numFmtId="0" fontId="4" fillId="0" borderId="0" xfId="1" applyFont="1" applyFill="1" applyBorder="1" applyAlignment="1">
      <alignment horizontal="center" vertical="top" wrapText="1"/>
    </xf>
    <xf numFmtId="3" fontId="2" fillId="0" borderId="0" xfId="1" applyNumberFormat="1" applyFill="1"/>
    <xf numFmtId="0" fontId="2" fillId="0" borderId="0" xfId="1" applyFill="1"/>
    <xf numFmtId="0" fontId="4" fillId="0" borderId="0" xfId="1" applyFont="1" applyFill="1" applyBorder="1" applyAlignment="1">
      <alignment vertical="top" wrapText="1"/>
    </xf>
    <xf numFmtId="0" fontId="3" fillId="0" borderId="0" xfId="2" applyFill="1"/>
    <xf numFmtId="0" fontId="12" fillId="0" borderId="0" xfId="2" applyFont="1" applyFill="1"/>
    <xf numFmtId="3" fontId="3" fillId="0" borderId="0" xfId="2" applyNumberFormat="1" applyFill="1"/>
    <xf numFmtId="16" fontId="3" fillId="0" borderId="0" xfId="2" quotePrefix="1" applyNumberFormat="1" applyFill="1"/>
    <xf numFmtId="10" fontId="3" fillId="0" borderId="0" xfId="1" applyNumberFormat="1" applyFont="1" applyFill="1"/>
    <xf numFmtId="10" fontId="2" fillId="0" borderId="0" xfId="1" applyNumberFormat="1" applyFill="1"/>
    <xf numFmtId="0" fontId="6" fillId="0" borderId="0" xfId="1" applyFont="1" applyAlignment="1"/>
    <xf numFmtId="0" fontId="2" fillId="0" borderId="31" xfId="1" applyBorder="1"/>
    <xf numFmtId="0" fontId="2" fillId="0" borderId="32" xfId="1" applyBorder="1"/>
    <xf numFmtId="3" fontId="7" fillId="2" borderId="34" xfId="1" applyNumberFormat="1" applyFont="1" applyFill="1" applyBorder="1" applyAlignment="1">
      <alignment vertical="top" wrapText="1"/>
    </xf>
    <xf numFmtId="0" fontId="2" fillId="0" borderId="17" xfId="1" applyBorder="1"/>
    <xf numFmtId="3" fontId="2" fillId="0" borderId="33" xfId="1" applyNumberFormat="1" applyBorder="1"/>
    <xf numFmtId="0" fontId="2" fillId="0" borderId="35" xfId="1" applyFill="1" applyBorder="1"/>
    <xf numFmtId="3" fontId="7" fillId="0" borderId="35" xfId="1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ill="1" applyBorder="1"/>
    <xf numFmtId="0" fontId="3" fillId="0" borderId="0" xfId="2" applyFill="1" applyBorder="1" applyAlignment="1">
      <alignment horizontal="center"/>
    </xf>
    <xf numFmtId="0" fontId="3" fillId="0" borderId="0" xfId="2" quotePrefix="1" applyFont="1" applyFill="1" applyBorder="1"/>
    <xf numFmtId="0" fontId="3" fillId="0" borderId="0" xfId="2" applyFill="1" applyBorder="1" applyAlignment="1">
      <alignment horizontal="left" vertical="top" wrapText="1"/>
    </xf>
    <xf numFmtId="0" fontId="6" fillId="0" borderId="0" xfId="2" applyFont="1" applyFill="1" applyBorder="1"/>
    <xf numFmtId="3" fontId="10" fillId="0" borderId="0" xfId="2" applyNumberFormat="1" applyFont="1" applyFill="1" applyBorder="1" applyAlignment="1">
      <alignment vertical="top" wrapText="1"/>
    </xf>
    <xf numFmtId="3" fontId="3" fillId="0" borderId="0" xfId="2" applyNumberFormat="1" applyFill="1" applyBorder="1"/>
    <xf numFmtId="3" fontId="6" fillId="0" borderId="0" xfId="2" applyNumberFormat="1" applyFont="1" applyFill="1" applyBorder="1"/>
    <xf numFmtId="0" fontId="3" fillId="0" borderId="0" xfId="2" applyAlignment="1">
      <alignment horizont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1" applyFont="1" applyFill="1"/>
    <xf numFmtId="0" fontId="2" fillId="0" borderId="13" xfId="1" applyFill="1" applyBorder="1" applyAlignment="1">
      <alignment horizontal="center"/>
    </xf>
    <xf numFmtId="0" fontId="2" fillId="0" borderId="15" xfId="1" applyFill="1" applyBorder="1" applyAlignment="1">
      <alignment horizontal="left" vertical="top" wrapText="1"/>
    </xf>
    <xf numFmtId="10" fontId="2" fillId="0" borderId="16" xfId="1" applyNumberFormat="1" applyFill="1" applyBorder="1" applyAlignment="1">
      <alignment horizontal="right" wrapText="1"/>
    </xf>
    <xf numFmtId="10" fontId="2" fillId="0" borderId="16" xfId="1" applyNumberFormat="1" applyFont="1" applyFill="1" applyBorder="1" applyAlignment="1">
      <alignment horizontal="right" wrapText="1"/>
    </xf>
    <xf numFmtId="0" fontId="6" fillId="0" borderId="15" xfId="1" applyFont="1" applyFill="1" applyBorder="1"/>
    <xf numFmtId="0" fontId="3" fillId="0" borderId="0" xfId="1" applyFont="1" applyFill="1"/>
    <xf numFmtId="10" fontId="2" fillId="0" borderId="0" xfId="1" applyNumberFormat="1" applyFont="1" applyFill="1"/>
    <xf numFmtId="10" fontId="2" fillId="7" borderId="16" xfId="1" applyNumberForma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0" fillId="0" borderId="0" xfId="0" applyBorder="1"/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10" fontId="2" fillId="0" borderId="13" xfId="1" applyNumberFormat="1" applyBorder="1"/>
    <xf numFmtId="0" fontId="29" fillId="0" borderId="13" xfId="0" applyFont="1" applyBorder="1" applyAlignment="1">
      <alignment vertical="center" wrapText="1"/>
    </xf>
    <xf numFmtId="0" fontId="3" fillId="0" borderId="0" xfId="2" applyFont="1" applyFill="1"/>
    <xf numFmtId="0" fontId="18" fillId="0" borderId="0" xfId="2" applyFont="1" applyFill="1"/>
    <xf numFmtId="0" fontId="13" fillId="0" borderId="0" xfId="2" applyFont="1" applyFill="1" applyAlignment="1">
      <alignment horizontal="center"/>
    </xf>
    <xf numFmtId="0" fontId="17" fillId="0" borderId="0" xfId="2" applyFont="1" applyFill="1"/>
    <xf numFmtId="0" fontId="6" fillId="0" borderId="0" xfId="2" applyFont="1" applyFill="1"/>
    <xf numFmtId="0" fontId="3" fillId="0" borderId="0" xfId="2" quotePrefix="1" applyFont="1" applyFill="1"/>
    <xf numFmtId="0" fontId="3" fillId="0" borderId="0" xfId="2" quotePrefix="1" applyFill="1"/>
    <xf numFmtId="0" fontId="13" fillId="0" borderId="0" xfId="2" applyFont="1" applyFill="1"/>
    <xf numFmtId="0" fontId="19" fillId="0" borderId="0" xfId="2" applyFont="1" applyFill="1"/>
    <xf numFmtId="0" fontId="15" fillId="0" borderId="0" xfId="2" quotePrefix="1" applyFont="1" applyAlignment="1">
      <alignment horizontal="center"/>
    </xf>
    <xf numFmtId="0" fontId="3" fillId="4" borderId="0" xfId="2" applyFill="1" applyAlignment="1">
      <alignment horizontal="center"/>
    </xf>
    <xf numFmtId="164" fontId="7" fillId="2" borderId="13" xfId="2" applyNumberFormat="1" applyFont="1" applyFill="1" applyBorder="1" applyAlignment="1">
      <alignment vertical="top" wrapText="1"/>
    </xf>
    <xf numFmtId="3" fontId="7" fillId="2" borderId="13" xfId="2" applyNumberFormat="1" applyFont="1" applyFill="1" applyBorder="1" applyAlignment="1">
      <alignment vertical="top" wrapText="1"/>
    </xf>
    <xf numFmtId="0" fontId="7" fillId="2" borderId="13" xfId="2" applyFont="1" applyFill="1" applyBorder="1" applyAlignment="1">
      <alignment vertical="top" wrapText="1"/>
    </xf>
    <xf numFmtId="0" fontId="6" fillId="0" borderId="13" xfId="2" applyFont="1" applyBorder="1" applyAlignment="1">
      <alignment horizontal="center"/>
    </xf>
    <xf numFmtId="0" fontId="6" fillId="0" borderId="13" xfId="2" applyFont="1" applyBorder="1" applyAlignment="1">
      <alignment horizontal="center" wrapText="1"/>
    </xf>
    <xf numFmtId="0" fontId="6" fillId="0" borderId="13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/>
    </xf>
    <xf numFmtId="164" fontId="7" fillId="7" borderId="13" xfId="2" applyNumberFormat="1" applyFont="1" applyFill="1" applyBorder="1" applyAlignment="1">
      <alignment vertical="top" wrapText="1"/>
    </xf>
    <xf numFmtId="0" fontId="3" fillId="0" borderId="0" xfId="2" applyAlignment="1">
      <alignment horizontal="center"/>
    </xf>
    <xf numFmtId="0" fontId="3" fillId="0" borderId="13" xfId="2" quotePrefix="1" applyNumberFormat="1" applyBorder="1" applyAlignment="1">
      <alignment wrapText="1"/>
    </xf>
    <xf numFmtId="0" fontId="3" fillId="0" borderId="13" xfId="2" quotePrefix="1" applyNumberFormat="1" applyBorder="1"/>
    <xf numFmtId="164" fontId="3" fillId="3" borderId="13" xfId="2" applyNumberFormat="1" applyFill="1" applyBorder="1"/>
    <xf numFmtId="164" fontId="3" fillId="5" borderId="13" xfId="2" applyNumberFormat="1" applyFill="1" applyBorder="1"/>
    <xf numFmtId="0" fontId="3" fillId="0" borderId="0" xfId="2" applyFont="1" applyFill="1" applyBorder="1" applyAlignment="1">
      <alignment wrapText="1"/>
    </xf>
    <xf numFmtId="10" fontId="3" fillId="0" borderId="0" xfId="2" applyNumberFormat="1" applyFill="1" applyBorder="1"/>
    <xf numFmtId="9" fontId="3" fillId="0" borderId="0" xfId="2" applyNumberFormat="1" applyFill="1" applyBorder="1"/>
    <xf numFmtId="9" fontId="3" fillId="0" borderId="13" xfId="2" applyNumberFormat="1" applyBorder="1"/>
    <xf numFmtId="9" fontId="3" fillId="0" borderId="13" xfId="2" quotePrefix="1" applyNumberFormat="1" applyBorder="1"/>
    <xf numFmtId="0" fontId="3" fillId="5" borderId="13" xfId="2" applyFill="1" applyBorder="1"/>
    <xf numFmtId="0" fontId="3" fillId="3" borderId="13" xfId="2" applyFill="1" applyBorder="1"/>
    <xf numFmtId="0" fontId="6" fillId="0" borderId="0" xfId="2" applyFont="1" applyAlignment="1">
      <alignment horizontal="center" wrapText="1"/>
    </xf>
    <xf numFmtId="3" fontId="7" fillId="2" borderId="5" xfId="2" applyNumberFormat="1" applyFont="1" applyFill="1" applyBorder="1" applyAlignment="1">
      <alignment vertical="top" wrapText="1"/>
    </xf>
    <xf numFmtId="0" fontId="3" fillId="0" borderId="0" xfId="2" applyFill="1" applyBorder="1" applyAlignment="1">
      <alignment horizontal="left" vertical="top"/>
    </xf>
    <xf numFmtId="3" fontId="7" fillId="2" borderId="37" xfId="2" applyNumberFormat="1" applyFont="1" applyFill="1" applyBorder="1" applyAlignment="1">
      <alignment vertical="top" wrapText="1"/>
    </xf>
    <xf numFmtId="0" fontId="6" fillId="0" borderId="13" xfId="2" applyFont="1" applyBorder="1" applyAlignment="1">
      <alignment horizontal="center"/>
    </xf>
    <xf numFmtId="0" fontId="6" fillId="0" borderId="19" xfId="2" applyFont="1" applyBorder="1" applyAlignment="1">
      <alignment horizontal="center" wrapText="1"/>
    </xf>
    <xf numFmtId="0" fontId="3" fillId="0" borderId="0" xfId="2" applyFont="1" applyFill="1" applyBorder="1" applyAlignment="1">
      <alignment horizontal="left" vertical="top"/>
    </xf>
    <xf numFmtId="10" fontId="3" fillId="0" borderId="0" xfId="2" applyNumberFormat="1" applyFont="1" applyFill="1" applyBorder="1"/>
    <xf numFmtId="2" fontId="3" fillId="0" borderId="0" xfId="2" applyNumberFormat="1" applyFont="1" applyFill="1" applyBorder="1"/>
    <xf numFmtId="165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" fontId="3" fillId="0" borderId="0" xfId="2" applyNumberFormat="1" applyFill="1" applyBorder="1"/>
    <xf numFmtId="164" fontId="3" fillId="0" borderId="0" xfId="2" applyNumberFormat="1" applyFill="1" applyBorder="1"/>
    <xf numFmtId="3" fontId="7" fillId="0" borderId="0" xfId="2" applyNumberFormat="1" applyFont="1" applyFill="1" applyBorder="1" applyAlignment="1">
      <alignment vertical="top" wrapText="1"/>
    </xf>
    <xf numFmtId="10" fontId="3" fillId="0" borderId="13" xfId="2" applyNumberFormat="1" applyBorder="1"/>
    <xf numFmtId="0" fontId="6" fillId="0" borderId="19" xfId="2" applyFont="1" applyBorder="1" applyAlignment="1">
      <alignment horizontal="left" vertical="top"/>
    </xf>
    <xf numFmtId="0" fontId="6" fillId="0" borderId="19" xfId="2" applyFont="1" applyBorder="1" applyAlignment="1">
      <alignment horizontal="left" vertical="top" wrapText="1"/>
    </xf>
    <xf numFmtId="0" fontId="6" fillId="0" borderId="20" xfId="2" applyFont="1" applyBorder="1" applyAlignment="1">
      <alignment horizontal="left" vertical="top" wrapText="1"/>
    </xf>
    <xf numFmtId="3" fontId="3" fillId="0" borderId="13" xfId="2" applyNumberFormat="1" applyBorder="1"/>
    <xf numFmtId="10" fontId="3" fillId="0" borderId="13" xfId="2" applyNumberFormat="1" applyFill="1" applyBorder="1"/>
    <xf numFmtId="0" fontId="6" fillId="0" borderId="20" xfId="2" applyFont="1" applyFill="1" applyBorder="1" applyAlignment="1">
      <alignment horizontal="left"/>
    </xf>
    <xf numFmtId="3" fontId="23" fillId="2" borderId="5" xfId="2" applyNumberFormat="1" applyFont="1" applyFill="1" applyBorder="1" applyAlignment="1">
      <alignment vertical="top" wrapText="1"/>
    </xf>
    <xf numFmtId="0" fontId="22" fillId="0" borderId="18" xfId="2" applyFont="1" applyBorder="1"/>
    <xf numFmtId="0" fontId="21" fillId="0" borderId="18" xfId="2" applyFont="1" applyBorder="1"/>
    <xf numFmtId="0" fontId="22" fillId="0" borderId="13" xfId="2" applyFont="1" applyFill="1" applyBorder="1" applyAlignment="1">
      <alignment horizontal="center" wrapText="1"/>
    </xf>
    <xf numFmtId="0" fontId="21" fillId="0" borderId="0" xfId="2" applyFont="1" applyFill="1" applyBorder="1"/>
    <xf numFmtId="3" fontId="21" fillId="0" borderId="0" xfId="2" applyNumberFormat="1" applyFont="1" applyFill="1" applyBorder="1"/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wrapText="1"/>
    </xf>
    <xf numFmtId="0" fontId="22" fillId="0" borderId="0" xfId="2" applyFont="1" applyFill="1" applyBorder="1" applyAlignment="1">
      <alignment horizontal="left" vertical="top"/>
    </xf>
    <xf numFmtId="0" fontId="22" fillId="0" borderId="0" xfId="2" applyFont="1" applyFill="1" applyBorder="1" applyAlignment="1"/>
    <xf numFmtId="0" fontId="22" fillId="0" borderId="0" xfId="2" applyFont="1" applyFill="1" applyBorder="1"/>
    <xf numFmtId="3" fontId="23" fillId="0" borderId="0" xfId="2" applyNumberFormat="1" applyFont="1" applyFill="1" applyBorder="1" applyAlignment="1">
      <alignment vertical="top" wrapText="1"/>
    </xf>
    <xf numFmtId="0" fontId="22" fillId="0" borderId="0" xfId="2" applyFont="1" applyFill="1" applyBorder="1" applyAlignment="1">
      <alignment horizontal="left" vertical="top" wrapText="1"/>
    </xf>
    <xf numFmtId="10" fontId="22" fillId="0" borderId="0" xfId="2" applyNumberFormat="1" applyFont="1" applyFill="1" applyBorder="1"/>
    <xf numFmtId="166" fontId="22" fillId="0" borderId="0" xfId="2" applyNumberFormat="1" applyFont="1" applyFill="1" applyBorder="1"/>
    <xf numFmtId="0" fontId="24" fillId="0" borderId="0" xfId="2" applyFont="1" applyFill="1" applyBorder="1"/>
    <xf numFmtId="0" fontId="21" fillId="0" borderId="13" xfId="2" applyFont="1" applyBorder="1" applyAlignment="1">
      <alignment horizontal="center" wrapText="1"/>
    </xf>
    <xf numFmtId="0" fontId="21" fillId="0" borderId="13" xfId="2" applyFont="1" applyFill="1" applyBorder="1" applyAlignment="1">
      <alignment horizontal="center" wrapText="1"/>
    </xf>
    <xf numFmtId="0" fontId="21" fillId="0" borderId="13" xfId="2" applyFont="1" applyBorder="1" applyAlignment="1">
      <alignment horizontal="left" vertical="top"/>
    </xf>
    <xf numFmtId="0" fontId="21" fillId="0" borderId="13" xfId="2" applyFont="1" applyBorder="1" applyAlignment="1">
      <alignment horizontal="left" vertical="top" wrapText="1"/>
    </xf>
    <xf numFmtId="0" fontId="21" fillId="0" borderId="20" xfId="2" applyFont="1" applyBorder="1" applyAlignment="1">
      <alignment horizontal="left" vertical="top" wrapText="1"/>
    </xf>
    <xf numFmtId="10" fontId="21" fillId="0" borderId="13" xfId="2" applyNumberFormat="1" applyFont="1" applyBorder="1"/>
    <xf numFmtId="3" fontId="21" fillId="0" borderId="13" xfId="2" applyNumberFormat="1" applyFont="1" applyBorder="1"/>
    <xf numFmtId="9" fontId="22" fillId="0" borderId="13" xfId="2" applyNumberFormat="1" applyFont="1" applyBorder="1"/>
    <xf numFmtId="0" fontId="14" fillId="0" borderId="0" xfId="1" applyFont="1" applyAlignment="1">
      <alignment horizontal="center" vertical="center"/>
    </xf>
    <xf numFmtId="9" fontId="3" fillId="0" borderId="0" xfId="3" applyFont="1" applyFill="1"/>
    <xf numFmtId="167" fontId="7" fillId="0" borderId="0" xfId="2" applyNumberFormat="1" applyFont="1" applyFill="1" applyBorder="1" applyAlignment="1">
      <alignment vertical="top" wrapText="1"/>
    </xf>
    <xf numFmtId="0" fontId="6" fillId="0" borderId="13" xfId="2" applyFont="1" applyFill="1" applyBorder="1" applyAlignment="1">
      <alignment horizontal="left" vertical="top"/>
    </xf>
    <xf numFmtId="0" fontId="6" fillId="0" borderId="20" xfId="2" applyFont="1" applyFill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/>
    </xf>
    <xf numFmtId="0" fontId="0" fillId="0" borderId="13" xfId="0" applyFont="1" applyBorder="1"/>
    <xf numFmtId="0" fontId="6" fillId="0" borderId="0" xfId="2" applyFont="1" applyFill="1" applyAlignment="1"/>
    <xf numFmtId="0" fontId="3" fillId="0" borderId="19" xfId="2" applyBorder="1" applyAlignment="1">
      <alignment horizontal="center"/>
    </xf>
    <xf numFmtId="0" fontId="3" fillId="0" borderId="19" xfId="2" applyBorder="1" applyAlignment="1">
      <alignment horizontal="left" vertical="top" wrapText="1"/>
    </xf>
    <xf numFmtId="0" fontId="3" fillId="0" borderId="19" xfId="2" applyFont="1" applyBorder="1" applyAlignment="1">
      <alignment horizontal="left" vertical="top" wrapText="1"/>
    </xf>
    <xf numFmtId="0" fontId="3" fillId="0" borderId="19" xfId="2" applyBorder="1" applyAlignment="1">
      <alignment horizontal="left" vertical="top"/>
    </xf>
    <xf numFmtId="0" fontId="6" fillId="0" borderId="19" xfId="2" applyFont="1" applyBorder="1"/>
    <xf numFmtId="0" fontId="3" fillId="0" borderId="14" xfId="2" applyBorder="1" applyAlignment="1">
      <alignment horizontal="center" wrapText="1"/>
    </xf>
    <xf numFmtId="3" fontId="7" fillId="2" borderId="6" xfId="2" applyNumberFormat="1" applyFont="1" applyFill="1" applyBorder="1" applyAlignment="1">
      <alignment vertical="top" wrapText="1"/>
    </xf>
    <xf numFmtId="0" fontId="3" fillId="0" borderId="0" xfId="2" applyBorder="1" applyAlignment="1">
      <alignment horizontal="center" wrapText="1"/>
    </xf>
    <xf numFmtId="0" fontId="3" fillId="0" borderId="0" xfId="2" applyBorder="1" applyAlignment="1">
      <alignment horizontal="right" wrapText="1"/>
    </xf>
    <xf numFmtId="0" fontId="26" fillId="0" borderId="21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25" fillId="6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left"/>
    </xf>
    <xf numFmtId="2" fontId="27" fillId="0" borderId="13" xfId="0" applyNumberFormat="1" applyFont="1" applyBorder="1" applyAlignment="1">
      <alignment horizontal="right" wrapText="1"/>
    </xf>
    <xf numFmtId="2" fontId="27" fillId="4" borderId="13" xfId="0" applyNumberFormat="1" applyFont="1" applyFill="1" applyBorder="1" applyAlignment="1">
      <alignment horizontal="right" wrapText="1"/>
    </xf>
    <xf numFmtId="2" fontId="27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25" fillId="6" borderId="41" xfId="0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2" fillId="0" borderId="0" xfId="1" applyAlignment="1">
      <alignment horizontal="center" wrapText="1"/>
    </xf>
    <xf numFmtId="49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2" fillId="0" borderId="17" xfId="1" applyFill="1" applyBorder="1" applyAlignment="1">
      <alignment horizontal="center"/>
    </xf>
    <xf numFmtId="0" fontId="2" fillId="0" borderId="0" xfId="1" applyFill="1" applyBorder="1" applyAlignment="1">
      <alignment horizontal="left" vertical="top" wrapText="1"/>
    </xf>
    <xf numFmtId="0" fontId="2" fillId="0" borderId="13" xfId="1" applyFill="1" applyBorder="1" applyAlignment="1">
      <alignment horizontal="left" vertical="top"/>
    </xf>
    <xf numFmtId="0" fontId="2" fillId="0" borderId="13" xfId="1" applyFill="1" applyBorder="1" applyAlignment="1">
      <alignment horizontal="right"/>
    </xf>
    <xf numFmtId="0" fontId="2" fillId="0" borderId="0" xfId="1" applyFill="1" applyAlignment="1"/>
    <xf numFmtId="0" fontId="2" fillId="0" borderId="13" xfId="1" applyFill="1" applyBorder="1" applyAlignment="1">
      <alignment horizontal="left" vertical="top" wrapText="1"/>
    </xf>
    <xf numFmtId="168" fontId="7" fillId="2" borderId="10" xfId="1" applyNumberFormat="1" applyFont="1" applyFill="1" applyBorder="1" applyAlignment="1">
      <alignment vertical="top" wrapText="1"/>
    </xf>
    <xf numFmtId="0" fontId="14" fillId="0" borderId="0" xfId="1" applyFont="1" applyAlignment="1">
      <alignment vertical="center"/>
    </xf>
    <xf numFmtId="16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/>
    </xf>
    <xf numFmtId="0" fontId="25" fillId="6" borderId="18" xfId="0" applyFont="1" applyFill="1" applyBorder="1" applyAlignment="1">
      <alignment horizontal="center" wrapText="1"/>
    </xf>
    <xf numFmtId="2" fontId="27" fillId="0" borderId="18" xfId="0" applyNumberFormat="1" applyFont="1" applyFill="1" applyBorder="1" applyAlignment="1">
      <alignment horizontal="right" wrapText="1"/>
    </xf>
    <xf numFmtId="2" fontId="27" fillId="0" borderId="0" xfId="0" applyNumberFormat="1" applyFont="1" applyFill="1" applyBorder="1" applyAlignment="1">
      <alignment horizontal="right" wrapText="1"/>
    </xf>
    <xf numFmtId="0" fontId="2" fillId="0" borderId="0" xfId="2" applyFont="1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0" fontId="12" fillId="0" borderId="0" xfId="2" applyFont="1" applyAlignment="1">
      <alignment horizontal="center" wrapText="1"/>
    </xf>
    <xf numFmtId="0" fontId="14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0" fontId="30" fillId="0" borderId="0" xfId="0" applyFont="1" applyBorder="1" applyAlignment="1">
      <alignment vertical="center"/>
    </xf>
    <xf numFmtId="0" fontId="6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2" applyFont="1" applyAlignment="1">
      <alignment wrapText="1"/>
    </xf>
    <xf numFmtId="0" fontId="3" fillId="0" borderId="0" xfId="2" applyAlignment="1">
      <alignment wrapText="1"/>
    </xf>
    <xf numFmtId="0" fontId="2" fillId="0" borderId="0" xfId="2" applyFont="1" applyFill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6" fillId="0" borderId="0" xfId="2" applyFont="1" applyAlignment="1">
      <alignment horizontal="center" wrapText="1"/>
    </xf>
    <xf numFmtId="0" fontId="6" fillId="0" borderId="13" xfId="2" applyFont="1" applyBorder="1" applyAlignment="1">
      <alignment horizontal="center"/>
    </xf>
    <xf numFmtId="16" fontId="6" fillId="0" borderId="0" xfId="2" quotePrefix="1" applyNumberFormat="1" applyFont="1" applyAlignment="1">
      <alignment horizontal="center"/>
    </xf>
    <xf numFmtId="0" fontId="3" fillId="0" borderId="19" xfId="2" applyFill="1" applyBorder="1" applyAlignment="1">
      <alignment horizontal="center"/>
    </xf>
    <xf numFmtId="0" fontId="3" fillId="0" borderId="38" xfId="2" applyFill="1" applyBorder="1" applyAlignment="1">
      <alignment horizontal="center"/>
    </xf>
    <xf numFmtId="0" fontId="3" fillId="0" borderId="14" xfId="2" applyFill="1" applyBorder="1" applyAlignment="1">
      <alignment horizontal="center"/>
    </xf>
    <xf numFmtId="0" fontId="3" fillId="0" borderId="36" xfId="2" applyBorder="1" applyAlignment="1">
      <alignment horizontal="center"/>
    </xf>
    <xf numFmtId="0" fontId="3" fillId="0" borderId="39" xfId="2" applyBorder="1" applyAlignment="1">
      <alignment horizontal="center"/>
    </xf>
    <xf numFmtId="0" fontId="3" fillId="0" borderId="40" xfId="2" applyBorder="1" applyAlignment="1">
      <alignment horizontal="center"/>
    </xf>
    <xf numFmtId="0" fontId="22" fillId="0" borderId="36" xfId="2" applyFont="1" applyBorder="1" applyAlignment="1">
      <alignment horizontal="center"/>
    </xf>
    <xf numFmtId="0" fontId="22" fillId="0" borderId="39" xfId="2" applyFont="1" applyBorder="1" applyAlignment="1">
      <alignment horizontal="center"/>
    </xf>
    <xf numFmtId="0" fontId="22" fillId="0" borderId="40" xfId="2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6" fillId="0" borderId="0" xfId="2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5" fillId="6" borderId="30" xfId="0" applyNumberFormat="1" applyFont="1" applyFill="1" applyBorder="1" applyAlignment="1">
      <alignment horizontal="center" wrapText="1"/>
    </xf>
    <xf numFmtId="2" fontId="25" fillId="6" borderId="28" xfId="0" applyNumberFormat="1" applyFont="1" applyFill="1" applyBorder="1" applyAlignment="1">
      <alignment horizontal="center" wrapText="1"/>
    </xf>
    <xf numFmtId="2" fontId="25" fillId="6" borderId="29" xfId="0" applyNumberFormat="1" applyFont="1" applyFill="1" applyBorder="1" applyAlignment="1">
      <alignment horizontal="center" wrapText="1"/>
    </xf>
    <xf numFmtId="0" fontId="25" fillId="6" borderId="27" xfId="0" applyFont="1" applyFill="1" applyBorder="1" applyAlignment="1">
      <alignment horizontal="center" wrapText="1"/>
    </xf>
    <xf numFmtId="0" fontId="25" fillId="6" borderId="0" xfId="0" applyFont="1" applyFill="1" applyBorder="1" applyAlignment="1">
      <alignment horizontal="center" wrapText="1"/>
    </xf>
    <xf numFmtId="0" fontId="25" fillId="6" borderId="22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8240913665696"/>
          <c:y val="5.1579650104712521E-2"/>
          <c:w val="0.82154240289341818"/>
          <c:h val="0.5324392987461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11-1'!$F$5</c:f>
              <c:strCache>
                <c:ptCount val="1"/>
                <c:pt idx="0">
                  <c:v>% dist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8.23045267489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062367119000397E-17"/>
                  <c:y val="8.23045267489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646090534979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124734238000794E-17"/>
                  <c:y val="-2.0576131687242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2023239917976762E-3"/>
                  <c:y val="-1.646090534979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20232399179767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4682159945317844E-3"/>
                  <c:y val="-2.469135802469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4682159945316838E-3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1.234567901234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11-1'!$A$6:$A$19</c:f>
              <c:strCache>
                <c:ptCount val="14"/>
                <c:pt idx="0">
                  <c:v>12:00 a.m. to 4:59</c:v>
                </c:pt>
                <c:pt idx="1">
                  <c:v>5.00 a.m. to 5:29</c:v>
                </c:pt>
                <c:pt idx="2">
                  <c:v>5.30 a.m. to 5:59</c:v>
                </c:pt>
                <c:pt idx="3">
                  <c:v>6.00 a.m. to 6:29</c:v>
                </c:pt>
                <c:pt idx="4">
                  <c:v>6.30 a.m. to 6:59</c:v>
                </c:pt>
                <c:pt idx="5">
                  <c:v>7.00 a.m. to 7:29</c:v>
                </c:pt>
                <c:pt idx="6">
                  <c:v>7.30 a.m. to 7:59</c:v>
                </c:pt>
                <c:pt idx="7">
                  <c:v>8.00 a.m. to 8:29</c:v>
                </c:pt>
                <c:pt idx="8">
                  <c:v>8.30 a.m. to 8:59</c:v>
                </c:pt>
                <c:pt idx="9">
                  <c:v>9.00 a.m. to 9:59</c:v>
                </c:pt>
                <c:pt idx="10">
                  <c:v>10.00 a.m. to 10.59</c:v>
                </c:pt>
                <c:pt idx="11">
                  <c:v>11.00 a.m. to 11:59</c:v>
                </c:pt>
                <c:pt idx="12">
                  <c:v>12:00p.m. to 3:59</c:v>
                </c:pt>
                <c:pt idx="13">
                  <c:v>4:00 p.m. to 11:59</c:v>
                </c:pt>
              </c:strCache>
            </c:strRef>
          </c:cat>
          <c:val>
            <c:numRef>
              <c:f>'Figure 11-1'!$F$6:$F$19</c:f>
              <c:numCache>
                <c:formatCode>0.0%</c:formatCode>
                <c:ptCount val="14"/>
                <c:pt idx="0">
                  <c:v>4.3166477241304929E-2</c:v>
                </c:pt>
                <c:pt idx="1">
                  <c:v>3.6467693432384381E-2</c:v>
                </c:pt>
                <c:pt idx="2">
                  <c:v>4.7747856965792784E-2</c:v>
                </c:pt>
                <c:pt idx="3">
                  <c:v>8.6881332554179611E-2</c:v>
                </c:pt>
                <c:pt idx="4">
                  <c:v>9.9385212591269576E-2</c:v>
                </c:pt>
                <c:pt idx="5">
                  <c:v>0.14831407296801871</c:v>
                </c:pt>
                <c:pt idx="6">
                  <c:v>0.12812001496378991</c:v>
                </c:pt>
                <c:pt idx="7">
                  <c:v>0.11161008212173978</c:v>
                </c:pt>
                <c:pt idx="8">
                  <c:v>5.4502616690816595E-2</c:v>
                </c:pt>
                <c:pt idx="9">
                  <c:v>6.2999733549500475E-2</c:v>
                </c:pt>
                <c:pt idx="10">
                  <c:v>2.8584384573935313E-2</c:v>
                </c:pt>
                <c:pt idx="11">
                  <c:v>1.3557182485401107E-2</c:v>
                </c:pt>
                <c:pt idx="12">
                  <c:v>7.0764349585171374E-2</c:v>
                </c:pt>
                <c:pt idx="13">
                  <c:v>6.7898990276695451E-2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45222656"/>
        <c:axId val="64815488"/>
      </c:barChart>
      <c:catAx>
        <c:axId val="1452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 Trip Departure Time</a:t>
                </a:r>
              </a:p>
            </c:rich>
          </c:tx>
          <c:layout>
            <c:manualLayout>
              <c:xMode val="edge"/>
              <c:yMode val="edge"/>
              <c:x val="0.39088293389163675"/>
              <c:y val="0.910777982020540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4815488"/>
        <c:crosses val="autoZero"/>
        <c:auto val="1"/>
        <c:lblAlgn val="ctr"/>
        <c:lblOffset val="100"/>
        <c:noMultiLvlLbl val="0"/>
      </c:catAx>
      <c:valAx>
        <c:axId val="64815488"/>
        <c:scaling>
          <c:orientation val="minMax"/>
          <c:max val="0.18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Workers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4522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76865391826022E-2"/>
          <c:y val="7.5144756110239033E-2"/>
          <c:w val="0.65150070418027006"/>
          <c:h val="0.81914698162729649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'Figure 11-9'!$A$37</c:f>
              <c:strCache>
                <c:ptCount val="1"/>
                <c:pt idx="0">
                  <c:v>4:00 p.m. to 11:59 p.m.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11-9'!$B$37:$H$37</c:f>
              <c:numCache>
                <c:formatCode>0.00%</c:formatCode>
                <c:ptCount val="7"/>
                <c:pt idx="0">
                  <c:v>0.15162130011133404</c:v>
                </c:pt>
                <c:pt idx="1">
                  <c:v>6.327419467277845E-2</c:v>
                </c:pt>
                <c:pt idx="2">
                  <c:v>5.0799626945895869E-2</c:v>
                </c:pt>
                <c:pt idx="3">
                  <c:v>4.1918295251235138E-2</c:v>
                </c:pt>
                <c:pt idx="4">
                  <c:v>3.936366994572571E-2</c:v>
                </c:pt>
                <c:pt idx="5">
                  <c:v>3.798082202638401E-2</c:v>
                </c:pt>
                <c:pt idx="6">
                  <c:v>3.9656260775004643E-2</c:v>
                </c:pt>
              </c:numCache>
            </c:numRef>
          </c:val>
        </c:ser>
        <c:ser>
          <c:idx val="13"/>
          <c:order val="1"/>
          <c:tx>
            <c:strRef>
              <c:f>'Figure 11-9'!$A$36</c:f>
              <c:strCache>
                <c:ptCount val="1"/>
                <c:pt idx="0">
                  <c:v>12:00p.m. to 3:59 p.m.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11-9'!$B$36:$H$36</c:f>
              <c:numCache>
                <c:formatCode>0.00%</c:formatCode>
                <c:ptCount val="7"/>
                <c:pt idx="0">
                  <c:v>0.15767855878545345</c:v>
                </c:pt>
                <c:pt idx="1">
                  <c:v>6.1037483252961162E-2</c:v>
                </c:pt>
                <c:pt idx="2">
                  <c:v>4.7507016467103556E-2</c:v>
                </c:pt>
                <c:pt idx="3">
                  <c:v>4.5087256835696116E-2</c:v>
                </c:pt>
                <c:pt idx="4">
                  <c:v>4.7119993389630833E-2</c:v>
                </c:pt>
                <c:pt idx="5">
                  <c:v>5.1421195118653007E-2</c:v>
                </c:pt>
                <c:pt idx="6">
                  <c:v>4.5648356894676813E-2</c:v>
                </c:pt>
              </c:numCache>
            </c:numRef>
          </c:val>
        </c:ser>
        <c:ser>
          <c:idx val="12"/>
          <c:order val="2"/>
          <c:tx>
            <c:strRef>
              <c:f>'Figure 11-9'!$A$35</c:f>
              <c:strCache>
                <c:ptCount val="1"/>
                <c:pt idx="0">
                  <c:v>11.00 a.m. to 11:59 a.m.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11-9'!$B$35:$H$35</c:f>
              <c:numCache>
                <c:formatCode>0.00%</c:formatCode>
                <c:ptCount val="7"/>
                <c:pt idx="0">
                  <c:v>2.0176675752947706E-2</c:v>
                </c:pt>
                <c:pt idx="1">
                  <c:v>9.922817377889831E-3</c:v>
                </c:pt>
                <c:pt idx="2">
                  <c:v>7.8812454080807361E-3</c:v>
                </c:pt>
                <c:pt idx="3">
                  <c:v>7.9299403465024759E-3</c:v>
                </c:pt>
                <c:pt idx="4">
                  <c:v>8.8151672733260064E-3</c:v>
                </c:pt>
                <c:pt idx="5">
                  <c:v>1.4231161227300766E-2</c:v>
                </c:pt>
                <c:pt idx="6">
                  <c:v>1.7335490544519005E-2</c:v>
                </c:pt>
              </c:numCache>
            </c:numRef>
          </c:val>
        </c:ser>
        <c:ser>
          <c:idx val="11"/>
          <c:order val="3"/>
          <c:tx>
            <c:strRef>
              <c:f>'Figure 11-9'!$A$34</c:f>
              <c:strCache>
                <c:ptCount val="1"/>
                <c:pt idx="0">
                  <c:v>10.00 a.m. to 10.59 a.m.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11-9'!$B$34:$H$34</c:f>
              <c:numCache>
                <c:formatCode>0.00%</c:formatCode>
                <c:ptCount val="7"/>
                <c:pt idx="0">
                  <c:v>3.2933459484579965E-2</c:v>
                </c:pt>
                <c:pt idx="1">
                  <c:v>2.1144588151088838E-2</c:v>
                </c:pt>
                <c:pt idx="2">
                  <c:v>1.8659216001856591E-2</c:v>
                </c:pt>
                <c:pt idx="3">
                  <c:v>1.7264054350288219E-2</c:v>
                </c:pt>
                <c:pt idx="4">
                  <c:v>2.1704247952031078E-2</c:v>
                </c:pt>
                <c:pt idx="5">
                  <c:v>3.8412518533151536E-2</c:v>
                </c:pt>
                <c:pt idx="6">
                  <c:v>4.6423891997984246E-2</c:v>
                </c:pt>
              </c:numCache>
            </c:numRef>
          </c:val>
        </c:ser>
        <c:ser>
          <c:idx val="10"/>
          <c:order val="4"/>
          <c:tx>
            <c:strRef>
              <c:f>'Figure 11-9'!$A$33</c:f>
              <c:strCache>
                <c:ptCount val="1"/>
                <c:pt idx="0">
                  <c:v>9.00 a.m. to 9:59 a.m.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11-9'!$B$33:$H$33</c:f>
              <c:numCache>
                <c:formatCode>0.00%</c:formatCode>
                <c:ptCount val="7"/>
                <c:pt idx="0">
                  <c:v>5.5709857073691971E-2</c:v>
                </c:pt>
                <c:pt idx="1">
                  <c:v>5.3082531636526209E-2</c:v>
                </c:pt>
                <c:pt idx="2">
                  <c:v>4.8672419894791333E-2</c:v>
                </c:pt>
                <c:pt idx="3">
                  <c:v>4.9295284282008571E-2</c:v>
                </c:pt>
                <c:pt idx="4">
                  <c:v>5.6780747178289799E-2</c:v>
                </c:pt>
                <c:pt idx="5">
                  <c:v>9.3146613753844656E-2</c:v>
                </c:pt>
                <c:pt idx="6">
                  <c:v>9.8521603055459775E-2</c:v>
                </c:pt>
              </c:numCache>
            </c:numRef>
          </c:val>
        </c:ser>
        <c:ser>
          <c:idx val="9"/>
          <c:order val="5"/>
          <c:tx>
            <c:strRef>
              <c:f>'Figure 11-9'!$A$32</c:f>
              <c:strCache>
                <c:ptCount val="1"/>
                <c:pt idx="0">
                  <c:v>8.30 a.m. to 8:59 a.m.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11-9'!$B$32:$H$32</c:f>
              <c:numCache>
                <c:formatCode>0.00%</c:formatCode>
                <c:ptCount val="7"/>
                <c:pt idx="0">
                  <c:v>4.5515401226712507E-2</c:v>
                </c:pt>
                <c:pt idx="1">
                  <c:v>5.4716581570860304E-2</c:v>
                </c:pt>
                <c:pt idx="2">
                  <c:v>5.0868901808235951E-2</c:v>
                </c:pt>
                <c:pt idx="3">
                  <c:v>4.8821341175136888E-2</c:v>
                </c:pt>
                <c:pt idx="4">
                  <c:v>5.2502158394895436E-2</c:v>
                </c:pt>
                <c:pt idx="5">
                  <c:v>6.7900687416939262E-2</c:v>
                </c:pt>
                <c:pt idx="6">
                  <c:v>6.1479457868074155E-2</c:v>
                </c:pt>
              </c:numCache>
            </c:numRef>
          </c:val>
        </c:ser>
        <c:ser>
          <c:idx val="8"/>
          <c:order val="6"/>
          <c:tx>
            <c:strRef>
              <c:f>'Figure 11-9'!$A$31</c:f>
              <c:strCache>
                <c:ptCount val="1"/>
                <c:pt idx="0">
                  <c:v>8.00 a.m. to 8:29 a.m.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11-9'!$B$31:$H$31</c:f>
              <c:numCache>
                <c:formatCode>0.00%</c:formatCode>
                <c:ptCount val="7"/>
                <c:pt idx="0">
                  <c:v>8.4787753110309297E-2</c:v>
                </c:pt>
                <c:pt idx="1">
                  <c:v>0.11221230797369154</c:v>
                </c:pt>
                <c:pt idx="2">
                  <c:v>0.10913649781135998</c:v>
                </c:pt>
                <c:pt idx="3">
                  <c:v>0.10644132379120802</c:v>
                </c:pt>
                <c:pt idx="4">
                  <c:v>0.10457028347425935</c:v>
                </c:pt>
                <c:pt idx="5">
                  <c:v>0.11205685688035594</c:v>
                </c:pt>
                <c:pt idx="6">
                  <c:v>0.10444686099249396</c:v>
                </c:pt>
              </c:numCache>
            </c:numRef>
          </c:val>
        </c:ser>
        <c:ser>
          <c:idx val="7"/>
          <c:order val="7"/>
          <c:tx>
            <c:strRef>
              <c:f>'Figure 11-9'!$A$30</c:f>
              <c:strCache>
                <c:ptCount val="1"/>
                <c:pt idx="0">
                  <c:v>7.30 a.m. to 7:59 a.m.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11-9'!$B$30:$H$30</c:f>
              <c:numCache>
                <c:formatCode>0.00%</c:formatCode>
                <c:ptCount val="7"/>
                <c:pt idx="0">
                  <c:v>0.11303646915305002</c:v>
                </c:pt>
                <c:pt idx="1">
                  <c:v>0.15614363384765109</c:v>
                </c:pt>
                <c:pt idx="2">
                  <c:v>0.15888672923396296</c:v>
                </c:pt>
                <c:pt idx="3">
                  <c:v>0.16369166970421917</c:v>
                </c:pt>
                <c:pt idx="4">
                  <c:v>0.16417501924480177</c:v>
                </c:pt>
                <c:pt idx="5">
                  <c:v>0.16935602195450516</c:v>
                </c:pt>
                <c:pt idx="6">
                  <c:v>0.18450415086332653</c:v>
                </c:pt>
              </c:numCache>
            </c:numRef>
          </c:val>
        </c:ser>
        <c:ser>
          <c:idx val="6"/>
          <c:order val="8"/>
          <c:tx>
            <c:strRef>
              <c:f>'Figure 11-9'!$A$29</c:f>
              <c:strCache>
                <c:ptCount val="1"/>
                <c:pt idx="0">
                  <c:v>7.00 a.m. to 7:29 a.m.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11-9'!$B$29:$H$29</c:f>
              <c:numCache>
                <c:formatCode>0.00%</c:formatCode>
                <c:ptCount val="7"/>
                <c:pt idx="0">
                  <c:v>0.10401425192417428</c:v>
                </c:pt>
                <c:pt idx="1">
                  <c:v>0.15234860756501983</c:v>
                </c:pt>
                <c:pt idx="2">
                  <c:v>0.15645556931985918</c:v>
                </c:pt>
                <c:pt idx="3">
                  <c:v>0.15968036668300611</c:v>
                </c:pt>
                <c:pt idx="4">
                  <c:v>0.14472068152420045</c:v>
                </c:pt>
                <c:pt idx="5">
                  <c:v>0.11070277589626941</c:v>
                </c:pt>
                <c:pt idx="6">
                  <c:v>9.3644537569954639E-2</c:v>
                </c:pt>
              </c:numCache>
            </c:numRef>
          </c:val>
        </c:ser>
        <c:ser>
          <c:idx val="5"/>
          <c:order val="9"/>
          <c:tx>
            <c:strRef>
              <c:f>'Figure 11-9'!$A$28</c:f>
              <c:strCache>
                <c:ptCount val="1"/>
                <c:pt idx="0">
                  <c:v>6.30 a.m. to 6:59 a.m.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11-9'!$B$28:$H$28</c:f>
              <c:numCache>
                <c:formatCode>0.00%</c:formatCode>
                <c:ptCount val="7"/>
                <c:pt idx="0">
                  <c:v>7.7397057567651473E-2</c:v>
                </c:pt>
                <c:pt idx="1">
                  <c:v>0.10613931057962875</c:v>
                </c:pt>
                <c:pt idx="2">
                  <c:v>0.1112527956631737</c:v>
                </c:pt>
                <c:pt idx="3">
                  <c:v>0.11630875205030371</c:v>
                </c:pt>
                <c:pt idx="4">
                  <c:v>0.10737179195078192</c:v>
                </c:pt>
                <c:pt idx="5">
                  <c:v>7.6963288855786446E-2</c:v>
                </c:pt>
                <c:pt idx="6">
                  <c:v>6.3684056971593767E-2</c:v>
                </c:pt>
              </c:numCache>
            </c:numRef>
          </c:val>
        </c:ser>
        <c:ser>
          <c:idx val="4"/>
          <c:order val="10"/>
          <c:tx>
            <c:strRef>
              <c:f>'Figure 11-9'!$A$27</c:f>
              <c:strCache>
                <c:ptCount val="1"/>
                <c:pt idx="0">
                  <c:v>6.00 a.m. to 6:29 a.m.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11-9'!$B$27:$H$27</c:f>
              <c:numCache>
                <c:formatCode>0.00%</c:formatCode>
                <c:ptCount val="7"/>
                <c:pt idx="0">
                  <c:v>6.1420519857900736E-2</c:v>
                </c:pt>
                <c:pt idx="1">
                  <c:v>8.2121047212509776E-2</c:v>
                </c:pt>
                <c:pt idx="2">
                  <c:v>9.2140949169786782E-2</c:v>
                </c:pt>
                <c:pt idx="3">
                  <c:v>9.2901871380014059E-2</c:v>
                </c:pt>
                <c:pt idx="4">
                  <c:v>9.1117756921901036E-2</c:v>
                </c:pt>
                <c:pt idx="5">
                  <c:v>6.2197876730832234E-2</c:v>
                </c:pt>
                <c:pt idx="6">
                  <c:v>4.8183964140784553E-2</c:v>
                </c:pt>
              </c:numCache>
            </c:numRef>
          </c:val>
        </c:ser>
        <c:ser>
          <c:idx val="3"/>
          <c:order val="11"/>
          <c:tx>
            <c:strRef>
              <c:f>'Figure 11-9'!$A$26</c:f>
              <c:strCache>
                <c:ptCount val="1"/>
                <c:pt idx="0">
                  <c:v>5.30 a.m. to 5:59 a.m.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11-9'!$B$26:$H$26</c:f>
              <c:numCache>
                <c:formatCode>0.00%</c:formatCode>
                <c:ptCount val="7"/>
                <c:pt idx="0">
                  <c:v>3.396241076896394E-2</c:v>
                </c:pt>
                <c:pt idx="1">
                  <c:v>4.4075769408444709E-2</c:v>
                </c:pt>
                <c:pt idx="2">
                  <c:v>4.8122677273765055E-2</c:v>
                </c:pt>
                <c:pt idx="3">
                  <c:v>4.7631795280920708E-2</c:v>
                </c:pt>
                <c:pt idx="4">
                  <c:v>4.6163601168722992E-2</c:v>
                </c:pt>
                <c:pt idx="5">
                  <c:v>2.8637481723990738E-2</c:v>
                </c:pt>
                <c:pt idx="6">
                  <c:v>2.4862743017796993E-2</c:v>
                </c:pt>
              </c:numCache>
            </c:numRef>
          </c:val>
        </c:ser>
        <c:ser>
          <c:idx val="2"/>
          <c:order val="12"/>
          <c:tx>
            <c:strRef>
              <c:f>'Figure 11-9'!$A$25</c:f>
              <c:strCache>
                <c:ptCount val="1"/>
                <c:pt idx="0">
                  <c:v>5.00 a.m. to 5:29 a.m.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11-9'!$B$25:$H$25</c:f>
              <c:numCache>
                <c:formatCode>0.00%</c:formatCode>
                <c:ptCount val="7"/>
                <c:pt idx="0">
                  <c:v>2.1716677707988834E-2</c:v>
                </c:pt>
                <c:pt idx="1">
                  <c:v>2.8460949121054343E-2</c:v>
                </c:pt>
                <c:pt idx="2">
                  <c:v>3.2138558984477976E-2</c:v>
                </c:pt>
                <c:pt idx="3">
                  <c:v>3.2404758664773298E-2</c:v>
                </c:pt>
                <c:pt idx="4">
                  <c:v>3.0710572155399574E-2</c:v>
                </c:pt>
                <c:pt idx="5">
                  <c:v>2.0728692812691817E-2</c:v>
                </c:pt>
                <c:pt idx="6">
                  <c:v>1.6482508023234227E-2</c:v>
                </c:pt>
              </c:numCache>
            </c:numRef>
          </c:val>
        </c:ser>
        <c:ser>
          <c:idx val="1"/>
          <c:order val="13"/>
          <c:tx>
            <c:strRef>
              <c:f>'Figure 11-9'!$A$24</c:f>
              <c:strCache>
                <c:ptCount val="1"/>
                <c:pt idx="0">
                  <c:v>12:00 a.m. to 4:59 a.m.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11-9'!$B$24:$H$24</c:f>
              <c:numCache>
                <c:formatCode>0.00%</c:formatCode>
                <c:ptCount val="7"/>
                <c:pt idx="0">
                  <c:v>2.8403513526700487E-2</c:v>
                </c:pt>
                <c:pt idx="1">
                  <c:v>3.2343340723848674E-2</c:v>
                </c:pt>
                <c:pt idx="2">
                  <c:v>3.55527911200854E-2</c:v>
                </c:pt>
                <c:pt idx="3">
                  <c:v>3.4022534004489138E-2</c:v>
                </c:pt>
                <c:pt idx="4">
                  <c:v>3.3582482886252436E-2</c:v>
                </c:pt>
                <c:pt idx="5">
                  <c:v>2.477701982990492E-2</c:v>
                </c:pt>
                <c:pt idx="6">
                  <c:v>2.2165875394530941E-2</c:v>
                </c:pt>
              </c:numCache>
            </c:numRef>
          </c:val>
        </c:ser>
        <c:ser>
          <c:idx val="0"/>
          <c:order val="14"/>
          <c:tx>
            <c:strRef>
              <c:f>'Figure 11-9'!$A$23</c:f>
              <c:strCache>
                <c:ptCount val="1"/>
                <c:pt idx="0">
                  <c:v>work at home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11-9'!$B$22:$H$22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11-9'!$B$23:$H$23</c:f>
              <c:numCache>
                <c:formatCode>0.00%</c:formatCode>
                <c:ptCount val="7"/>
                <c:pt idx="0">
                  <c:v>1.1626093948541319E-2</c:v>
                </c:pt>
                <c:pt idx="1">
                  <c:v>2.2976836906046492E-2</c:v>
                </c:pt>
                <c:pt idx="2">
                  <c:v>3.1925004897564932E-2</c:v>
                </c:pt>
                <c:pt idx="3">
                  <c:v>3.6600756200198377E-2</c:v>
                </c:pt>
                <c:pt idx="4">
                  <c:v>5.1301826539781603E-2</c:v>
                </c:pt>
                <c:pt idx="5">
                  <c:v>9.1486987239390083E-2</c:v>
                </c:pt>
                <c:pt idx="6">
                  <c:v>0.13296024189056574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929408"/>
        <c:axId val="134931200"/>
      </c:barChart>
      <c:catAx>
        <c:axId val="1349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312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2940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5450867422060053"/>
          <c:y val="3.2220233834407065E-2"/>
          <c:w val="0.22027941507311591"/>
          <c:h val="0.87311530660940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3285214348207"/>
          <c:y val="6.197359836263374E-2"/>
          <c:w val="0.51436557147624096"/>
          <c:h val="0.78323750514792212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[1]TLHbyHours!$A$21</c:f>
              <c:strCache>
                <c:ptCount val="1"/>
                <c:pt idx="0">
                  <c:v>4:00 p.m. to 11:59 p.m.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[1]TLHbyHours!$C$21:$L$21</c:f>
              <c:numCache>
                <c:formatCode>General</c:formatCode>
                <c:ptCount val="10"/>
                <c:pt idx="0">
                  <c:v>341631</c:v>
                </c:pt>
                <c:pt idx="1">
                  <c:v>1977277</c:v>
                </c:pt>
                <c:pt idx="2">
                  <c:v>1282229</c:v>
                </c:pt>
                <c:pt idx="3">
                  <c:v>3971688</c:v>
                </c:pt>
                <c:pt idx="4">
                  <c:v>552269</c:v>
                </c:pt>
                <c:pt idx="5">
                  <c:v>482301</c:v>
                </c:pt>
                <c:pt idx="6">
                  <c:v>203920</c:v>
                </c:pt>
                <c:pt idx="7">
                  <c:v>99097</c:v>
                </c:pt>
                <c:pt idx="8">
                  <c:v>40049</c:v>
                </c:pt>
                <c:pt idx="9">
                  <c:v>34257</c:v>
                </c:pt>
              </c:numCache>
            </c:numRef>
          </c:val>
        </c:ser>
        <c:ser>
          <c:idx val="13"/>
          <c:order val="1"/>
          <c:tx>
            <c:strRef>
              <c:f>[1]TLHbyHours!$A$20</c:f>
              <c:strCache>
                <c:ptCount val="1"/>
                <c:pt idx="0">
                  <c:v>12:00p.m. to 3:59 p.m.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[1]TLHbyHours!$C$20:$L$20</c:f>
              <c:numCache>
                <c:formatCode>General</c:formatCode>
                <c:ptCount val="10"/>
                <c:pt idx="0">
                  <c:v>346608</c:v>
                </c:pt>
                <c:pt idx="1">
                  <c:v>2000385</c:v>
                </c:pt>
                <c:pt idx="2">
                  <c:v>1515229</c:v>
                </c:pt>
                <c:pt idx="3">
                  <c:v>4250912</c:v>
                </c:pt>
                <c:pt idx="4">
                  <c:v>462083</c:v>
                </c:pt>
                <c:pt idx="5">
                  <c:v>475016</c:v>
                </c:pt>
                <c:pt idx="6">
                  <c:v>178805</c:v>
                </c:pt>
                <c:pt idx="7">
                  <c:v>72910</c:v>
                </c:pt>
                <c:pt idx="8">
                  <c:v>36853</c:v>
                </c:pt>
                <c:pt idx="9">
                  <c:v>25075</c:v>
                </c:pt>
              </c:numCache>
            </c:numRef>
          </c:val>
        </c:ser>
        <c:ser>
          <c:idx val="12"/>
          <c:order val="2"/>
          <c:tx>
            <c:strRef>
              <c:f>[1]TLHbyHours!$A$19</c:f>
              <c:strCache>
                <c:ptCount val="1"/>
                <c:pt idx="0">
                  <c:v>11.00 a.m. to 11:59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[1]TLHbyHours!$C$19:$L$19</c:f>
              <c:numCache>
                <c:formatCode>General</c:formatCode>
                <c:ptCount val="10"/>
                <c:pt idx="0">
                  <c:v>83148</c:v>
                </c:pt>
                <c:pt idx="1">
                  <c:v>398382</c:v>
                </c:pt>
                <c:pt idx="2">
                  <c:v>329049</c:v>
                </c:pt>
                <c:pt idx="3">
                  <c:v>715777</c:v>
                </c:pt>
                <c:pt idx="4">
                  <c:v>81791</c:v>
                </c:pt>
                <c:pt idx="5">
                  <c:v>108140</c:v>
                </c:pt>
                <c:pt idx="6">
                  <c:v>44904</c:v>
                </c:pt>
                <c:pt idx="7">
                  <c:v>18459</c:v>
                </c:pt>
                <c:pt idx="8">
                  <c:v>8568</c:v>
                </c:pt>
                <c:pt idx="9">
                  <c:v>5733</c:v>
                </c:pt>
              </c:numCache>
            </c:numRef>
          </c:val>
        </c:ser>
        <c:ser>
          <c:idx val="11"/>
          <c:order val="3"/>
          <c:tx>
            <c:strRef>
              <c:f>[1]TLHbyHours!$A$18</c:f>
              <c:strCache>
                <c:ptCount val="1"/>
                <c:pt idx="0">
                  <c:v>10.00 a.m. to 10.59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[1]TLHbyHours!$C$18:$L$18</c:f>
              <c:numCache>
                <c:formatCode>General</c:formatCode>
                <c:ptCount val="10"/>
                <c:pt idx="0">
                  <c:v>143662</c:v>
                </c:pt>
                <c:pt idx="1">
                  <c:v>787094</c:v>
                </c:pt>
                <c:pt idx="2">
                  <c:v>673682</c:v>
                </c:pt>
                <c:pt idx="3">
                  <c:v>1541689</c:v>
                </c:pt>
                <c:pt idx="4">
                  <c:v>183657</c:v>
                </c:pt>
                <c:pt idx="5">
                  <c:v>255256</c:v>
                </c:pt>
                <c:pt idx="6">
                  <c:v>116817</c:v>
                </c:pt>
                <c:pt idx="7">
                  <c:v>47027</c:v>
                </c:pt>
                <c:pt idx="8">
                  <c:v>20986</c:v>
                </c:pt>
                <c:pt idx="9">
                  <c:v>12552</c:v>
                </c:pt>
              </c:numCache>
            </c:numRef>
          </c:val>
        </c:ser>
        <c:ser>
          <c:idx val="10"/>
          <c:order val="4"/>
          <c:tx>
            <c:strRef>
              <c:f>[1]TLHbyHours!$A$17</c:f>
              <c:strCache>
                <c:ptCount val="1"/>
                <c:pt idx="0">
                  <c:v>9.00 a.m. to 9:59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[1]TLHbyHours!$C$17:$L$17</c:f>
              <c:numCache>
                <c:formatCode>General</c:formatCode>
                <c:ptCount val="10"/>
                <c:pt idx="0">
                  <c:v>236815</c:v>
                </c:pt>
                <c:pt idx="1">
                  <c:v>1307480</c:v>
                </c:pt>
                <c:pt idx="2">
                  <c:v>1205621</c:v>
                </c:pt>
                <c:pt idx="3">
                  <c:v>3749984</c:v>
                </c:pt>
                <c:pt idx="4">
                  <c:v>562507</c:v>
                </c:pt>
                <c:pt idx="5">
                  <c:v>765660</c:v>
                </c:pt>
                <c:pt idx="6">
                  <c:v>314205</c:v>
                </c:pt>
                <c:pt idx="7">
                  <c:v>123148</c:v>
                </c:pt>
                <c:pt idx="8">
                  <c:v>47637</c:v>
                </c:pt>
                <c:pt idx="9">
                  <c:v>23368</c:v>
                </c:pt>
              </c:numCache>
            </c:numRef>
          </c:val>
        </c:ser>
        <c:ser>
          <c:idx val="9"/>
          <c:order val="5"/>
          <c:tx>
            <c:strRef>
              <c:f>[1]TLHbyHours!$A$16</c:f>
              <c:strCache>
                <c:ptCount val="1"/>
                <c:pt idx="0">
                  <c:v>8.30 a.m. to 8:59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[1]TLHbyHours!$C$16:$L$16</c:f>
              <c:numCache>
                <c:formatCode>General</c:formatCode>
                <c:ptCount val="10"/>
                <c:pt idx="0">
                  <c:v>145599</c:v>
                </c:pt>
                <c:pt idx="1">
                  <c:v>882403</c:v>
                </c:pt>
                <c:pt idx="2">
                  <c:v>839763</c:v>
                </c:pt>
                <c:pt idx="3">
                  <c:v>3572863</c:v>
                </c:pt>
                <c:pt idx="4">
                  <c:v>640823</c:v>
                </c:pt>
                <c:pt idx="5">
                  <c:v>751549</c:v>
                </c:pt>
                <c:pt idx="6">
                  <c:v>248013</c:v>
                </c:pt>
                <c:pt idx="7">
                  <c:v>81274</c:v>
                </c:pt>
                <c:pt idx="8">
                  <c:v>34363</c:v>
                </c:pt>
                <c:pt idx="9">
                  <c:v>15396</c:v>
                </c:pt>
              </c:numCache>
            </c:numRef>
          </c:val>
        </c:ser>
        <c:ser>
          <c:idx val="8"/>
          <c:order val="6"/>
          <c:tx>
            <c:strRef>
              <c:f>[1]TLHbyHours!$A$15</c:f>
              <c:strCache>
                <c:ptCount val="1"/>
                <c:pt idx="0">
                  <c:v>8.00 a.m. to 8:29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[1]TLHbyHours!$C$15:$L$15</c:f>
              <c:numCache>
                <c:formatCode>General</c:formatCode>
                <c:ptCount val="10"/>
                <c:pt idx="0">
                  <c:v>214901</c:v>
                </c:pt>
                <c:pt idx="1">
                  <c:v>1344536</c:v>
                </c:pt>
                <c:pt idx="2">
                  <c:v>1413409</c:v>
                </c:pt>
                <c:pt idx="3">
                  <c:v>8003477</c:v>
                </c:pt>
                <c:pt idx="4">
                  <c:v>1233018</c:v>
                </c:pt>
                <c:pt idx="5">
                  <c:v>1661410</c:v>
                </c:pt>
                <c:pt idx="6">
                  <c:v>583531</c:v>
                </c:pt>
                <c:pt idx="7">
                  <c:v>195397</c:v>
                </c:pt>
                <c:pt idx="8">
                  <c:v>75628</c:v>
                </c:pt>
                <c:pt idx="9">
                  <c:v>43471</c:v>
                </c:pt>
              </c:numCache>
            </c:numRef>
          </c:val>
        </c:ser>
        <c:ser>
          <c:idx val="7"/>
          <c:order val="7"/>
          <c:tx>
            <c:strRef>
              <c:f>[1]TLHbyHours!$A$14</c:f>
              <c:strCache>
                <c:ptCount val="1"/>
                <c:pt idx="0">
                  <c:v>7.30 a.m. to 7:59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[1]TLHbyHours!$C$14:$L$14</c:f>
              <c:numCache>
                <c:formatCode>General</c:formatCode>
                <c:ptCount val="10"/>
                <c:pt idx="0">
                  <c:v>191680</c:v>
                </c:pt>
                <c:pt idx="1">
                  <c:v>1166536</c:v>
                </c:pt>
                <c:pt idx="2">
                  <c:v>1308065</c:v>
                </c:pt>
                <c:pt idx="3">
                  <c:v>9776795</c:v>
                </c:pt>
                <c:pt idx="4">
                  <c:v>1743942</c:v>
                </c:pt>
                <c:pt idx="5">
                  <c:v>1893120</c:v>
                </c:pt>
                <c:pt idx="6">
                  <c:v>570276</c:v>
                </c:pt>
                <c:pt idx="7">
                  <c:v>194790</c:v>
                </c:pt>
                <c:pt idx="8">
                  <c:v>73636</c:v>
                </c:pt>
                <c:pt idx="9">
                  <c:v>34611</c:v>
                </c:pt>
              </c:numCache>
            </c:numRef>
          </c:val>
        </c:ser>
        <c:ser>
          <c:idx val="6"/>
          <c:order val="8"/>
          <c:tx>
            <c:strRef>
              <c:f>[1]TLHbyHours!$A$13</c:f>
              <c:strCache>
                <c:ptCount val="1"/>
                <c:pt idx="0">
                  <c:v>7.00 a.m. to 7:29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[1]TLHbyHours!$C$13:$L$13</c:f>
              <c:numCache>
                <c:formatCode>General</c:formatCode>
                <c:ptCount val="10"/>
                <c:pt idx="0">
                  <c:v>188868</c:v>
                </c:pt>
                <c:pt idx="1">
                  <c:v>1147639</c:v>
                </c:pt>
                <c:pt idx="2">
                  <c:v>1365375</c:v>
                </c:pt>
                <c:pt idx="3">
                  <c:v>11260985</c:v>
                </c:pt>
                <c:pt idx="4">
                  <c:v>1949041</c:v>
                </c:pt>
                <c:pt idx="5">
                  <c:v>2414724</c:v>
                </c:pt>
                <c:pt idx="6">
                  <c:v>830468</c:v>
                </c:pt>
                <c:pt idx="7">
                  <c:v>293684</c:v>
                </c:pt>
                <c:pt idx="8">
                  <c:v>119652</c:v>
                </c:pt>
                <c:pt idx="9">
                  <c:v>55189</c:v>
                </c:pt>
              </c:numCache>
            </c:numRef>
          </c:val>
        </c:ser>
        <c:ser>
          <c:idx val="5"/>
          <c:order val="9"/>
          <c:tx>
            <c:strRef>
              <c:f>[1]TLHbyHours!$A$12</c:f>
              <c:strCache>
                <c:ptCount val="1"/>
                <c:pt idx="0">
                  <c:v>6.30 a.m. to 6:59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[1]TLHbyHours!$C$12:$L$12</c:f>
              <c:numCache>
                <c:formatCode>General</c:formatCode>
                <c:ptCount val="10"/>
                <c:pt idx="0">
                  <c:v>112488</c:v>
                </c:pt>
                <c:pt idx="1">
                  <c:v>687893</c:v>
                </c:pt>
                <c:pt idx="2">
                  <c:v>841681</c:v>
                </c:pt>
                <c:pt idx="3">
                  <c:v>7652730</c:v>
                </c:pt>
                <c:pt idx="4">
                  <c:v>1338502</c:v>
                </c:pt>
                <c:pt idx="5">
                  <c:v>1635323</c:v>
                </c:pt>
                <c:pt idx="6">
                  <c:v>551351</c:v>
                </c:pt>
                <c:pt idx="7">
                  <c:v>209758</c:v>
                </c:pt>
                <c:pt idx="8">
                  <c:v>77568</c:v>
                </c:pt>
                <c:pt idx="9">
                  <c:v>43831</c:v>
                </c:pt>
              </c:numCache>
            </c:numRef>
          </c:val>
        </c:ser>
        <c:ser>
          <c:idx val="4"/>
          <c:order val="10"/>
          <c:tx>
            <c:strRef>
              <c:f>[1]TLHbyHours!$A$11</c:f>
              <c:strCache>
                <c:ptCount val="1"/>
                <c:pt idx="0">
                  <c:v>6.00 a.m. to 6:29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[1]TLHbyHours!$C$11:$L$11</c:f>
              <c:numCache>
                <c:formatCode>General</c:formatCode>
                <c:ptCount val="10"/>
                <c:pt idx="0">
                  <c:v>91287</c:v>
                </c:pt>
                <c:pt idx="1">
                  <c:v>614345</c:v>
                </c:pt>
                <c:pt idx="2">
                  <c:v>762917</c:v>
                </c:pt>
                <c:pt idx="3">
                  <c:v>6631543</c:v>
                </c:pt>
                <c:pt idx="4">
                  <c:v>1061347</c:v>
                </c:pt>
                <c:pt idx="5">
                  <c:v>1399928</c:v>
                </c:pt>
                <c:pt idx="6">
                  <c:v>568399</c:v>
                </c:pt>
                <c:pt idx="7">
                  <c:v>223057</c:v>
                </c:pt>
                <c:pt idx="8">
                  <c:v>91738</c:v>
                </c:pt>
                <c:pt idx="9">
                  <c:v>51991</c:v>
                </c:pt>
              </c:numCache>
            </c:numRef>
          </c:val>
        </c:ser>
        <c:ser>
          <c:idx val="3"/>
          <c:order val="11"/>
          <c:tx>
            <c:strRef>
              <c:f>[1]TLHbyHours!$A$10</c:f>
              <c:strCache>
                <c:ptCount val="1"/>
                <c:pt idx="0">
                  <c:v>5.30 a.m. to 5:59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[1]TLHbyHours!$C$10:$L$10</c:f>
              <c:numCache>
                <c:formatCode>General</c:formatCode>
                <c:ptCount val="10"/>
                <c:pt idx="0">
                  <c:v>50149</c:v>
                </c:pt>
                <c:pt idx="1">
                  <c:v>313066</c:v>
                </c:pt>
                <c:pt idx="2">
                  <c:v>414219</c:v>
                </c:pt>
                <c:pt idx="3">
                  <c:v>3603193</c:v>
                </c:pt>
                <c:pt idx="4">
                  <c:v>621384</c:v>
                </c:pt>
                <c:pt idx="5">
                  <c:v>779100</c:v>
                </c:pt>
                <c:pt idx="6">
                  <c:v>309607</c:v>
                </c:pt>
                <c:pt idx="7">
                  <c:v>134478</c:v>
                </c:pt>
                <c:pt idx="8">
                  <c:v>58149</c:v>
                </c:pt>
                <c:pt idx="9">
                  <c:v>34879</c:v>
                </c:pt>
              </c:numCache>
            </c:numRef>
          </c:val>
        </c:ser>
        <c:ser>
          <c:idx val="2"/>
          <c:order val="12"/>
          <c:tx>
            <c:strRef>
              <c:f>[1]TLHbyHours!$A$9</c:f>
              <c:strCache>
                <c:ptCount val="1"/>
                <c:pt idx="0">
                  <c:v>5.00 a.m. to 5:29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[1]TLHbyHours!$C$9:$L$9</c:f>
              <c:numCache>
                <c:formatCode>General</c:formatCode>
                <c:ptCount val="10"/>
                <c:pt idx="0">
                  <c:v>36695</c:v>
                </c:pt>
                <c:pt idx="1">
                  <c:v>222495</c:v>
                </c:pt>
                <c:pt idx="2">
                  <c:v>295248</c:v>
                </c:pt>
                <c:pt idx="3">
                  <c:v>2703262</c:v>
                </c:pt>
                <c:pt idx="4">
                  <c:v>464233</c:v>
                </c:pt>
                <c:pt idx="5">
                  <c:v>608163</c:v>
                </c:pt>
                <c:pt idx="6">
                  <c:v>283154</c:v>
                </c:pt>
                <c:pt idx="7">
                  <c:v>125450</c:v>
                </c:pt>
                <c:pt idx="8">
                  <c:v>54199</c:v>
                </c:pt>
                <c:pt idx="9">
                  <c:v>32680</c:v>
                </c:pt>
              </c:numCache>
            </c:numRef>
          </c:val>
        </c:ser>
        <c:ser>
          <c:idx val="1"/>
          <c:order val="13"/>
          <c:tx>
            <c:strRef>
              <c:f>[1]TLHbyHours!$A$8</c:f>
              <c:strCache>
                <c:ptCount val="1"/>
                <c:pt idx="0">
                  <c:v>12:00 a.m. to 4:59 a.m.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[1]TLHbyHours!$C$8:$L$8</c:f>
              <c:numCache>
                <c:formatCode>General</c:formatCode>
                <c:ptCount val="10"/>
                <c:pt idx="0">
                  <c:v>53214</c:v>
                </c:pt>
                <c:pt idx="1">
                  <c:v>383614</c:v>
                </c:pt>
                <c:pt idx="2">
                  <c:v>434342</c:v>
                </c:pt>
                <c:pt idx="3">
                  <c:v>2919061</c:v>
                </c:pt>
                <c:pt idx="4">
                  <c:v>514260</c:v>
                </c:pt>
                <c:pt idx="5">
                  <c:v>734192</c:v>
                </c:pt>
                <c:pt idx="6">
                  <c:v>363313</c:v>
                </c:pt>
                <c:pt idx="7">
                  <c:v>180778</c:v>
                </c:pt>
                <c:pt idx="8">
                  <c:v>69494</c:v>
                </c:pt>
                <c:pt idx="9">
                  <c:v>59726</c:v>
                </c:pt>
              </c:numCache>
            </c:numRef>
          </c:val>
        </c:ser>
        <c:ser>
          <c:idx val="0"/>
          <c:order val="14"/>
          <c:tx>
            <c:strRef>
              <c:f>[1]TLHbyHours!$A$22</c:f>
              <c:strCache>
                <c:ptCount val="1"/>
                <c:pt idx="0">
                  <c:v>worked at home</c:v>
                </c:pt>
              </c:strCache>
            </c:strRef>
          </c:tx>
          <c:invertIfNegative val="0"/>
          <c:cat>
            <c:strRef>
              <c:f>[1]TLHbyHours!$C$6:$L$6</c:f>
              <c:strCache>
                <c:ptCount val="10"/>
                <c:pt idx="0">
                  <c:v>1-8</c:v>
                </c:pt>
                <c:pt idx="1">
                  <c:v>8-24</c:v>
                </c:pt>
                <c:pt idx="2">
                  <c:v>25-32 </c:v>
                </c:pt>
                <c:pt idx="3">
                  <c:v>33-40</c:v>
                </c:pt>
                <c:pt idx="4">
                  <c:v>41-48 </c:v>
                </c:pt>
                <c:pt idx="5">
                  <c:v>49-56 </c:v>
                </c:pt>
                <c:pt idx="6">
                  <c:v>57-64 </c:v>
                </c:pt>
                <c:pt idx="7">
                  <c:v>65-72 </c:v>
                </c:pt>
                <c:pt idx="8">
                  <c:v>73-80 </c:v>
                </c:pt>
                <c:pt idx="9">
                  <c:v>81-99 </c:v>
                </c:pt>
              </c:strCache>
            </c:strRef>
          </c:cat>
          <c:val>
            <c:numRef>
              <c:f>[1]TLHbyHours!$C$22:$L$22</c:f>
              <c:numCache>
                <c:formatCode>General</c:formatCode>
                <c:ptCount val="10"/>
                <c:pt idx="0">
                  <c:v>288834</c:v>
                </c:pt>
                <c:pt idx="1">
                  <c:v>947392</c:v>
                </c:pt>
                <c:pt idx="2">
                  <c:v>649283</c:v>
                </c:pt>
                <c:pt idx="3">
                  <c:v>2172659</c:v>
                </c:pt>
                <c:pt idx="4">
                  <c:v>391960</c:v>
                </c:pt>
                <c:pt idx="5">
                  <c:v>829975</c:v>
                </c:pt>
                <c:pt idx="6">
                  <c:v>412860</c:v>
                </c:pt>
                <c:pt idx="7">
                  <c:v>154808</c:v>
                </c:pt>
                <c:pt idx="8">
                  <c:v>77008</c:v>
                </c:pt>
                <c:pt idx="9">
                  <c:v>64831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5344128"/>
        <c:axId val="135346048"/>
      </c:barChart>
      <c:catAx>
        <c:axId val="1353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in Work Week</a:t>
                </a:r>
              </a:p>
            </c:rich>
          </c:tx>
          <c:overlay val="0"/>
        </c:title>
        <c:majorTickMark val="none"/>
        <c:minorTickMark val="none"/>
        <c:tickLblPos val="nextTo"/>
        <c:crossAx val="135346048"/>
        <c:crosses val="autoZero"/>
        <c:auto val="1"/>
        <c:lblAlgn val="ctr"/>
        <c:lblOffset val="100"/>
        <c:noMultiLvlLbl val="0"/>
      </c:catAx>
      <c:valAx>
        <c:axId val="135346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534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2492272906114443"/>
          <c:y val="4.0225463620326148E-2"/>
          <c:w val="0.34853611040555416"/>
          <c:h val="0.84144252460245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5796150481188"/>
          <c:y val="4.88117067558336E-2"/>
          <c:w val="0.83855314960629856"/>
          <c:h val="0.84446769496278717"/>
        </c:manualLayout>
      </c:layout>
      <c:lineChart>
        <c:grouping val="standard"/>
        <c:varyColors val="0"/>
        <c:ser>
          <c:idx val="0"/>
          <c:order val="0"/>
          <c:tx>
            <c:strRef>
              <c:f>'Figure 11-11'!$B$3</c:f>
              <c:strCache>
                <c:ptCount val="1"/>
                <c:pt idx="0">
                  <c:v>TT 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0.11062590975254731"/>
                  <c:y val="-1.369863013698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11-11'!$A$4:$A$8</c:f>
              <c:strCach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strCache>
            </c:strRef>
          </c:cat>
          <c:val>
            <c:numRef>
              <c:f>'Figure 11-11'!$B$4:$B$8</c:f>
              <c:numCache>
                <c:formatCode>General</c:formatCode>
                <c:ptCount val="5"/>
                <c:pt idx="0">
                  <c:v>21.7</c:v>
                </c:pt>
                <c:pt idx="1">
                  <c:v>23.4</c:v>
                </c:pt>
                <c:pt idx="2">
                  <c:v>25.5</c:v>
                </c:pt>
                <c:pt idx="3">
                  <c:v>25.3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81600"/>
        <c:axId val="135495680"/>
      </c:lineChart>
      <c:catAx>
        <c:axId val="1354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495680"/>
        <c:crosses val="autoZero"/>
        <c:auto val="1"/>
        <c:lblAlgn val="ctr"/>
        <c:lblOffset val="100"/>
        <c:noMultiLvlLbl val="0"/>
      </c:catAx>
      <c:valAx>
        <c:axId val="135495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Minutes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48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en-US" sz="1100" baseline="0"/>
              <a:t>Recent Annual Trend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594633605135882"/>
          <c:y val="0.24268638752256746"/>
          <c:w val="0.64503137107861519"/>
          <c:h val="0.4984311345887172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571840968579339E-2"/>
                  <c:y val="-1.677164306234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887728459529978E-2"/>
                  <c:y val="3.3542976939203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906524338356473E-3"/>
                  <c:y val="1.5873005953627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11-11'!$A$12:$A$18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'Figure 11-11'!$B$12:$B$18</c:f>
              <c:numCache>
                <c:formatCode>General</c:formatCode>
                <c:ptCount val="7"/>
                <c:pt idx="0">
                  <c:v>25.1</c:v>
                </c:pt>
                <c:pt idx="1">
                  <c:v>25</c:v>
                </c:pt>
                <c:pt idx="2">
                  <c:v>25.3</c:v>
                </c:pt>
                <c:pt idx="3">
                  <c:v>25.5</c:v>
                </c:pt>
                <c:pt idx="4">
                  <c:v>25.1</c:v>
                </c:pt>
                <c:pt idx="5">
                  <c:v>25.3</c:v>
                </c:pt>
                <c:pt idx="6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12064"/>
        <c:axId val="135513600"/>
      </c:lineChart>
      <c:catAx>
        <c:axId val="1355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900" baseline="0"/>
            </a:pPr>
            <a:endParaRPr lang="en-US"/>
          </a:p>
        </c:txPr>
        <c:crossAx val="135513600"/>
        <c:crosses val="autoZero"/>
        <c:auto val="1"/>
        <c:lblAlgn val="ctr"/>
        <c:lblOffset val="100"/>
        <c:noMultiLvlLbl val="0"/>
      </c:catAx>
      <c:valAx>
        <c:axId val="135513600"/>
        <c:scaling>
          <c:orientation val="minMax"/>
          <c:min val="24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Minutes</a:t>
                </a:r>
              </a:p>
            </c:rich>
          </c:tx>
          <c:layout>
            <c:manualLayout>
              <c:xMode val="edge"/>
              <c:yMode val="edge"/>
              <c:x val="3.0564241670748098E-2"/>
              <c:y val="0.31565159626821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355120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5720034995625"/>
          <c:y val="2.0815708969075981E-2"/>
          <c:w val="0.83892017497812776"/>
          <c:h val="0.934107576616113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11-12'!$A$63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'Figure 11-12'!$B$60:$BA$60</c:f>
              <c:strCache>
                <c:ptCount val="52"/>
                <c:pt idx="0">
                  <c:v>ND</c:v>
                </c:pt>
                <c:pt idx="1">
                  <c:v>SD</c:v>
                </c:pt>
                <c:pt idx="2">
                  <c:v>WY</c:v>
                </c:pt>
                <c:pt idx="3">
                  <c:v>NE</c:v>
                </c:pt>
                <c:pt idx="4">
                  <c:v>MT</c:v>
                </c:pt>
                <c:pt idx="5">
                  <c:v>AK</c:v>
                </c:pt>
                <c:pt idx="6">
                  <c:v>IO</c:v>
                </c:pt>
                <c:pt idx="7">
                  <c:v>KS</c:v>
                </c:pt>
                <c:pt idx="8">
                  <c:v>ID</c:v>
                </c:pt>
                <c:pt idx="9">
                  <c:v>OK</c:v>
                </c:pt>
                <c:pt idx="10">
                  <c:v>AR</c:v>
                </c:pt>
                <c:pt idx="11">
                  <c:v>UT</c:v>
                </c:pt>
                <c:pt idx="12">
                  <c:v>WI</c:v>
                </c:pt>
                <c:pt idx="13">
                  <c:v>VT</c:v>
                </c:pt>
                <c:pt idx="14">
                  <c:v>NM</c:v>
                </c:pt>
                <c:pt idx="15">
                  <c:v>OR</c:v>
                </c:pt>
                <c:pt idx="16">
                  <c:v>KY</c:v>
                </c:pt>
                <c:pt idx="17">
                  <c:v>OH</c:v>
                </c:pt>
                <c:pt idx="18">
                  <c:v>MN</c:v>
                </c:pt>
                <c:pt idx="19">
                  <c:v>RI</c:v>
                </c:pt>
                <c:pt idx="20">
                  <c:v>MO</c:v>
                </c:pt>
                <c:pt idx="21">
                  <c:v>IN</c:v>
                </c:pt>
                <c:pt idx="22">
                  <c:v>ME</c:v>
                </c:pt>
                <c:pt idx="23">
                  <c:v>NV</c:v>
                </c:pt>
                <c:pt idx="24">
                  <c:v>NC</c:v>
                </c:pt>
                <c:pt idx="25">
                  <c:v>SC</c:v>
                </c:pt>
                <c:pt idx="26">
                  <c:v>MS</c:v>
                </c:pt>
                <c:pt idx="27">
                  <c:v>MI</c:v>
                </c:pt>
                <c:pt idx="28">
                  <c:v>TN</c:v>
                </c:pt>
                <c:pt idx="29">
                  <c:v>AL</c:v>
                </c:pt>
                <c:pt idx="30">
                  <c:v>CO</c:v>
                </c:pt>
                <c:pt idx="31">
                  <c:v>DE</c:v>
                </c:pt>
                <c:pt idx="32">
                  <c:v>AZ</c:v>
                </c:pt>
                <c:pt idx="33">
                  <c:v>TX</c:v>
                </c:pt>
                <c:pt idx="34">
                  <c:v>CT</c:v>
                </c:pt>
                <c:pt idx="35">
                  <c:v>LA</c:v>
                </c:pt>
                <c:pt idx="36">
                  <c:v>WA</c:v>
                </c:pt>
                <c:pt idx="37">
                  <c:v>USA</c:v>
                </c:pt>
                <c:pt idx="38">
                  <c:v>FL</c:v>
                </c:pt>
                <c:pt idx="39">
                  <c:v>HI</c:v>
                </c:pt>
                <c:pt idx="40">
                  <c:v>WV</c:v>
                </c:pt>
                <c:pt idx="41">
                  <c:v>NH</c:v>
                </c:pt>
                <c:pt idx="42">
                  <c:v>PA</c:v>
                </c:pt>
                <c:pt idx="43">
                  <c:v>CA</c:v>
                </c:pt>
                <c:pt idx="44">
                  <c:v>GA</c:v>
                </c:pt>
                <c:pt idx="45">
                  <c:v>VA</c:v>
                </c:pt>
                <c:pt idx="46">
                  <c:v>MA</c:v>
                </c:pt>
                <c:pt idx="47">
                  <c:v>IL</c:v>
                </c:pt>
                <c:pt idx="48">
                  <c:v>DC</c:v>
                </c:pt>
                <c:pt idx="49">
                  <c:v>NJ</c:v>
                </c:pt>
                <c:pt idx="50">
                  <c:v>NY</c:v>
                </c:pt>
                <c:pt idx="51">
                  <c:v>MD</c:v>
                </c:pt>
              </c:strCache>
            </c:strRef>
          </c:cat>
          <c:val>
            <c:numRef>
              <c:f>'Figure 11-12'!$B$63:$BA$63</c:f>
              <c:numCache>
                <c:formatCode>General</c:formatCode>
                <c:ptCount val="52"/>
                <c:pt idx="0">
                  <c:v>16.100000000000001</c:v>
                </c:pt>
                <c:pt idx="1">
                  <c:v>16.8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18.600000000000001</c:v>
                </c:pt>
                <c:pt idx="5">
                  <c:v>18.8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20.399999999999999</c:v>
                </c:pt>
                <c:pt idx="9">
                  <c:v>20.8</c:v>
                </c:pt>
                <c:pt idx="10">
                  <c:v>21.2</c:v>
                </c:pt>
                <c:pt idx="11">
                  <c:v>21.2</c:v>
                </c:pt>
                <c:pt idx="12">
                  <c:v>21.6</c:v>
                </c:pt>
                <c:pt idx="13">
                  <c:v>21.7</c:v>
                </c:pt>
                <c:pt idx="14">
                  <c:v>22.2</c:v>
                </c:pt>
                <c:pt idx="15">
                  <c:v>22.3</c:v>
                </c:pt>
                <c:pt idx="16">
                  <c:v>22.6</c:v>
                </c:pt>
                <c:pt idx="17">
                  <c:v>22.8</c:v>
                </c:pt>
                <c:pt idx="18">
                  <c:v>22.9</c:v>
                </c:pt>
                <c:pt idx="19">
                  <c:v>22.9</c:v>
                </c:pt>
                <c:pt idx="20">
                  <c:v>23</c:v>
                </c:pt>
                <c:pt idx="21">
                  <c:v>23.2</c:v>
                </c:pt>
                <c:pt idx="22">
                  <c:v>23.3</c:v>
                </c:pt>
                <c:pt idx="23">
                  <c:v>23.3</c:v>
                </c:pt>
                <c:pt idx="24">
                  <c:v>23.4</c:v>
                </c:pt>
                <c:pt idx="25">
                  <c:v>23.5</c:v>
                </c:pt>
                <c:pt idx="26">
                  <c:v>23.8</c:v>
                </c:pt>
                <c:pt idx="27">
                  <c:v>23.9</c:v>
                </c:pt>
                <c:pt idx="28">
                  <c:v>24</c:v>
                </c:pt>
                <c:pt idx="29">
                  <c:v>24.1</c:v>
                </c:pt>
                <c:pt idx="30">
                  <c:v>24.1</c:v>
                </c:pt>
                <c:pt idx="31">
                  <c:v>24.3</c:v>
                </c:pt>
                <c:pt idx="32">
                  <c:v>24.5</c:v>
                </c:pt>
                <c:pt idx="33">
                  <c:v>24.6</c:v>
                </c:pt>
                <c:pt idx="34">
                  <c:v>24.7</c:v>
                </c:pt>
                <c:pt idx="35">
                  <c:v>24.8</c:v>
                </c:pt>
                <c:pt idx="36">
                  <c:v>25.1</c:v>
                </c:pt>
                <c:pt idx="37">
                  <c:v>25.3</c:v>
                </c:pt>
                <c:pt idx="38">
                  <c:v>25.5</c:v>
                </c:pt>
                <c:pt idx="39">
                  <c:v>25.5</c:v>
                </c:pt>
                <c:pt idx="40">
                  <c:v>25.6</c:v>
                </c:pt>
                <c:pt idx="41">
                  <c:v>25.9</c:v>
                </c:pt>
                <c:pt idx="42">
                  <c:v>25.9</c:v>
                </c:pt>
                <c:pt idx="43">
                  <c:v>26.9</c:v>
                </c:pt>
                <c:pt idx="44">
                  <c:v>27</c:v>
                </c:pt>
                <c:pt idx="45">
                  <c:v>27.5</c:v>
                </c:pt>
                <c:pt idx="46">
                  <c:v>27.6</c:v>
                </c:pt>
                <c:pt idx="47">
                  <c:v>27.9</c:v>
                </c:pt>
                <c:pt idx="48">
                  <c:v>29.4</c:v>
                </c:pt>
                <c:pt idx="49">
                  <c:v>30.3</c:v>
                </c:pt>
                <c:pt idx="50">
                  <c:v>31.3</c:v>
                </c:pt>
                <c:pt idx="51">
                  <c:v>31.8</c:v>
                </c:pt>
              </c:numCache>
            </c:numRef>
          </c:val>
        </c:ser>
        <c:ser>
          <c:idx val="2"/>
          <c:order val="1"/>
          <c:tx>
            <c:strRef>
              <c:f>'Figure 11-12'!$A$62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'Figure 11-12'!$B$62:$BA$62</c:f>
              <c:numCache>
                <c:formatCode>General</c:formatCode>
                <c:ptCount val="52"/>
                <c:pt idx="0">
                  <c:v>15.8</c:v>
                </c:pt>
                <c:pt idx="1">
                  <c:v>16.600000000000001</c:v>
                </c:pt>
                <c:pt idx="2">
                  <c:v>17.7</c:v>
                </c:pt>
                <c:pt idx="3">
                  <c:v>17.7</c:v>
                </c:pt>
                <c:pt idx="4">
                  <c:v>18</c:v>
                </c:pt>
                <c:pt idx="5">
                  <c:v>18.5</c:v>
                </c:pt>
                <c:pt idx="6">
                  <c:v>19.600000000000001</c:v>
                </c:pt>
                <c:pt idx="7">
                  <c:v>19</c:v>
                </c:pt>
                <c:pt idx="8">
                  <c:v>20</c:v>
                </c:pt>
                <c:pt idx="9">
                  <c:v>21.6</c:v>
                </c:pt>
                <c:pt idx="10">
                  <c:v>20.8</c:v>
                </c:pt>
                <c:pt idx="11">
                  <c:v>21.3</c:v>
                </c:pt>
                <c:pt idx="12">
                  <c:v>21.9</c:v>
                </c:pt>
                <c:pt idx="13">
                  <c:v>22.7</c:v>
                </c:pt>
                <c:pt idx="14">
                  <c:v>21.9</c:v>
                </c:pt>
                <c:pt idx="15">
                  <c:v>21.9</c:v>
                </c:pt>
                <c:pt idx="16">
                  <c:v>22.5</c:v>
                </c:pt>
                <c:pt idx="17">
                  <c:v>21.7</c:v>
                </c:pt>
                <c:pt idx="18">
                  <c:v>22.2</c:v>
                </c:pt>
                <c:pt idx="19">
                  <c:v>23.2</c:v>
                </c:pt>
                <c:pt idx="20">
                  <c:v>24</c:v>
                </c:pt>
                <c:pt idx="21">
                  <c:v>24</c:v>
                </c:pt>
                <c:pt idx="22">
                  <c:v>22.6</c:v>
                </c:pt>
                <c:pt idx="23">
                  <c:v>24.3</c:v>
                </c:pt>
                <c:pt idx="24">
                  <c:v>24.6</c:v>
                </c:pt>
                <c:pt idx="25">
                  <c:v>24.3</c:v>
                </c:pt>
                <c:pt idx="26">
                  <c:v>23.5</c:v>
                </c:pt>
                <c:pt idx="27">
                  <c:v>22.9</c:v>
                </c:pt>
                <c:pt idx="28">
                  <c:v>26.2</c:v>
                </c:pt>
                <c:pt idx="29">
                  <c:v>24.4</c:v>
                </c:pt>
                <c:pt idx="30">
                  <c:v>24.8</c:v>
                </c:pt>
                <c:pt idx="31">
                  <c:v>24.1</c:v>
                </c:pt>
                <c:pt idx="32">
                  <c:v>24.5</c:v>
                </c:pt>
                <c:pt idx="33">
                  <c:v>24.9</c:v>
                </c:pt>
                <c:pt idx="34">
                  <c:v>23.8</c:v>
                </c:pt>
                <c:pt idx="35">
                  <c:v>25.2</c:v>
                </c:pt>
                <c:pt idx="36">
                  <c:v>26.2</c:v>
                </c:pt>
                <c:pt idx="37">
                  <c:v>25.3</c:v>
                </c:pt>
                <c:pt idx="38">
                  <c:v>25.5</c:v>
                </c:pt>
                <c:pt idx="39">
                  <c:v>25.4</c:v>
                </c:pt>
                <c:pt idx="40">
                  <c:v>25.7</c:v>
                </c:pt>
                <c:pt idx="41">
                  <c:v>25.5</c:v>
                </c:pt>
                <c:pt idx="42">
                  <c:v>27.7</c:v>
                </c:pt>
                <c:pt idx="43">
                  <c:v>27</c:v>
                </c:pt>
                <c:pt idx="44">
                  <c:v>26.1</c:v>
                </c:pt>
                <c:pt idx="45">
                  <c:v>27</c:v>
                </c:pt>
                <c:pt idx="46">
                  <c:v>27.7</c:v>
                </c:pt>
                <c:pt idx="47">
                  <c:v>28</c:v>
                </c:pt>
                <c:pt idx="48">
                  <c:v>30</c:v>
                </c:pt>
                <c:pt idx="49">
                  <c:v>31.2</c:v>
                </c:pt>
                <c:pt idx="50">
                  <c:v>29.7</c:v>
                </c:pt>
                <c:pt idx="51">
                  <c:v>31.7</c:v>
                </c:pt>
              </c:numCache>
            </c:numRef>
          </c:val>
        </c:ser>
        <c:ser>
          <c:idx val="1"/>
          <c:order val="2"/>
          <c:tx>
            <c:strRef>
              <c:f>'Figure 11-12'!$A$61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'Figure 11-12'!$B$61:$BA$61</c:f>
              <c:numCache>
                <c:formatCode>General</c:formatCode>
                <c:ptCount val="52"/>
                <c:pt idx="0">
                  <c:v>13</c:v>
                </c:pt>
                <c:pt idx="1">
                  <c:v>13.8</c:v>
                </c:pt>
                <c:pt idx="2">
                  <c:v>14.8</c:v>
                </c:pt>
                <c:pt idx="3">
                  <c:v>15.4</c:v>
                </c:pt>
                <c:pt idx="4">
                  <c:v>15.8</c:v>
                </c:pt>
                <c:pt idx="5">
                  <c:v>16.2</c:v>
                </c:pt>
                <c:pt idx="6">
                  <c:v>16.7</c:v>
                </c:pt>
                <c:pt idx="7">
                  <c:v>17.2</c:v>
                </c:pt>
                <c:pt idx="8">
                  <c:v>17.3</c:v>
                </c:pt>
                <c:pt idx="9">
                  <c:v>18</c:v>
                </c:pt>
                <c:pt idx="10">
                  <c:v>18.3</c:v>
                </c:pt>
                <c:pt idx="11">
                  <c:v>18.899999999999999</c:v>
                </c:pt>
                <c:pt idx="12">
                  <c:v>19</c:v>
                </c:pt>
                <c:pt idx="13">
                  <c:v>19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19.2</c:v>
                </c:pt>
                <c:pt idx="17">
                  <c:v>19.3</c:v>
                </c:pt>
                <c:pt idx="18">
                  <c:v>19.600000000000001</c:v>
                </c:pt>
                <c:pt idx="19">
                  <c:v>19.8</c:v>
                </c:pt>
                <c:pt idx="20">
                  <c:v>19.8</c:v>
                </c:pt>
                <c:pt idx="21">
                  <c:v>20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20.6</c:v>
                </c:pt>
                <c:pt idx="25">
                  <c:v>20.7</c:v>
                </c:pt>
                <c:pt idx="26">
                  <c:v>20.7</c:v>
                </c:pt>
                <c:pt idx="27">
                  <c:v>20.7</c:v>
                </c:pt>
                <c:pt idx="28">
                  <c:v>21</c:v>
                </c:pt>
                <c:pt idx="29">
                  <c:v>21.1</c:v>
                </c:pt>
                <c:pt idx="30">
                  <c:v>21.2</c:v>
                </c:pt>
                <c:pt idx="31">
                  <c:v>21.2</c:v>
                </c:pt>
                <c:pt idx="32">
                  <c:v>21.5</c:v>
                </c:pt>
                <c:pt idx="33">
                  <c:v>21.6</c:v>
                </c:pt>
                <c:pt idx="34">
                  <c:v>21.6</c:v>
                </c:pt>
                <c:pt idx="35">
                  <c:v>21.6</c:v>
                </c:pt>
                <c:pt idx="36">
                  <c:v>21.8</c:v>
                </c:pt>
                <c:pt idx="37">
                  <c:v>21.9</c:v>
                </c:pt>
                <c:pt idx="38">
                  <c:v>22</c:v>
                </c:pt>
                <c:pt idx="39">
                  <c:v>22.2</c:v>
                </c:pt>
                <c:pt idx="40">
                  <c:v>22.3</c:v>
                </c:pt>
                <c:pt idx="41">
                  <c:v>22.4</c:v>
                </c:pt>
                <c:pt idx="42">
                  <c:v>22.7</c:v>
                </c:pt>
                <c:pt idx="43">
                  <c:v>22.7</c:v>
                </c:pt>
                <c:pt idx="44">
                  <c:v>23.8</c:v>
                </c:pt>
                <c:pt idx="45">
                  <c:v>24</c:v>
                </c:pt>
                <c:pt idx="46">
                  <c:v>24.6</c:v>
                </c:pt>
                <c:pt idx="47">
                  <c:v>25.1</c:v>
                </c:pt>
                <c:pt idx="48">
                  <c:v>25.3</c:v>
                </c:pt>
                <c:pt idx="49">
                  <c:v>27</c:v>
                </c:pt>
                <c:pt idx="50">
                  <c:v>27.1</c:v>
                </c:pt>
                <c:pt idx="51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-25"/>
        <c:axId val="135667712"/>
        <c:axId val="135669248"/>
      </c:barChart>
      <c:catAx>
        <c:axId val="1356677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5669248"/>
        <c:crosses val="autoZero"/>
        <c:auto val="1"/>
        <c:lblAlgn val="ctr"/>
        <c:lblOffset val="100"/>
        <c:noMultiLvlLbl val="0"/>
      </c:catAx>
      <c:valAx>
        <c:axId val="13566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0.45416818897637795"/>
              <c:y val="0.975306727770754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66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2818197725284"/>
          <c:y val="0.45178403743492335"/>
          <c:w val="0.16449595800524935"/>
          <c:h val="8.91539055858628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615526000426"/>
          <c:y val="5.2308691095591851E-2"/>
          <c:w val="0.87811229478668107"/>
          <c:h val="0.64933809894923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11-13'!$E$13</c:f>
              <c:strCache>
                <c:ptCount val="1"/>
                <c:pt idx="0">
                  <c:v>96,745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48934464709779E-3"/>
                  <c:y val="-2.730375426621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640500568828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48934464709779E-3"/>
                  <c:y val="1.365187713310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7957378588387E-3"/>
                  <c:y val="-2.730375426621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730375426621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9.1012514220705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365187713310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4.095563139931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2.2753128555176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1.8202502844140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2948934464709779E-3"/>
                  <c:y val="-9.1012514220705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11-13'!$A$6:$A$21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11-13'!$C$6:$C$21</c:f>
              <c:numCache>
                <c:formatCode>0.0%</c:formatCode>
                <c:ptCount val="16"/>
                <c:pt idx="0">
                  <c:v>0.1088154503141158</c:v>
                </c:pt>
                <c:pt idx="1">
                  <c:v>2.5466517734102776E-2</c:v>
                </c:pt>
                <c:pt idx="2">
                  <c:v>0.14272758283207543</c:v>
                </c:pt>
                <c:pt idx="3">
                  <c:v>0.15513275874600829</c:v>
                </c:pt>
                <c:pt idx="4">
                  <c:v>0.14838275247734048</c:v>
                </c:pt>
                <c:pt idx="5">
                  <c:v>6.0658629844091316E-2</c:v>
                </c:pt>
                <c:pt idx="6">
                  <c:v>0.13699437035089865</c:v>
                </c:pt>
                <c:pt idx="7">
                  <c:v>2.7185115143147125E-2</c:v>
                </c:pt>
                <c:pt idx="8">
                  <c:v>3.7149803083725084E-2</c:v>
                </c:pt>
                <c:pt idx="9">
                  <c:v>5.8830037908398795E-2</c:v>
                </c:pt>
                <c:pt idx="10">
                  <c:v>1.351583723941745E-2</c:v>
                </c:pt>
                <c:pt idx="11">
                  <c:v>3.2700454577036624E-3</c:v>
                </c:pt>
                <c:pt idx="12">
                  <c:v>4.868292002118485E-2</c:v>
                </c:pt>
                <c:pt idx="13">
                  <c:v>7.7692939203837319E-3</c:v>
                </c:pt>
                <c:pt idx="14">
                  <c:v>1.1842197400900751E-2</c:v>
                </c:pt>
                <c:pt idx="15">
                  <c:v>1.357668752650581E-2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702784"/>
        <c:axId val="135709056"/>
      </c:barChart>
      <c:catAx>
        <c:axId val="1357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Commute to Work Time</a:t>
                </a:r>
              </a:p>
            </c:rich>
          </c:tx>
          <c:layout>
            <c:manualLayout>
              <c:xMode val="edge"/>
              <c:yMode val="edge"/>
              <c:x val="0.44162073490813647"/>
              <c:y val="0.89977228955595567"/>
            </c:manualLayout>
          </c:layout>
          <c:overlay val="0"/>
        </c:title>
        <c:majorTickMark val="out"/>
        <c:minorTickMark val="none"/>
        <c:tickLblPos val="nextTo"/>
        <c:crossAx val="135709056"/>
        <c:crosses val="autoZero"/>
        <c:auto val="1"/>
        <c:lblAlgn val="ctr"/>
        <c:lblOffset val="100"/>
        <c:noMultiLvlLbl val="0"/>
      </c:catAx>
      <c:valAx>
        <c:axId val="135709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Commuters</a:t>
                </a:r>
              </a:p>
            </c:rich>
          </c:tx>
          <c:layout>
            <c:manualLayout>
              <c:xMode val="edge"/>
              <c:yMode val="edge"/>
              <c:x val="9.3370681605975722E-3"/>
              <c:y val="0.1661267076597757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57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33661417322836"/>
          <c:y val="2.3881163607052693E-2"/>
          <c:w val="0.71666469816272971"/>
          <c:h val="0.9312535545000305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11-14'!$F$3</c:f>
              <c:strCache>
                <c:ptCount val="1"/>
                <c:pt idx="0">
                  <c:v>% &lt; 20 min 2010</c:v>
                </c:pt>
              </c:strCache>
            </c:strRef>
          </c:tx>
          <c:invertIfNegative val="0"/>
          <c:cat>
            <c:strRef>
              <c:f>'Figure 11-14'!$E$4:$E$54</c:f>
              <c:strCache>
                <c:ptCount val="51"/>
                <c:pt idx="0">
                  <c:v>District of Columbia</c:v>
                </c:pt>
                <c:pt idx="1">
                  <c:v>Maryland</c:v>
                </c:pt>
                <c:pt idx="2">
                  <c:v>New York</c:v>
                </c:pt>
                <c:pt idx="3">
                  <c:v>New Jersey</c:v>
                </c:pt>
                <c:pt idx="4">
                  <c:v>Virginia</c:v>
                </c:pt>
                <c:pt idx="5">
                  <c:v>Massachusetts</c:v>
                </c:pt>
                <c:pt idx="6">
                  <c:v>Illinois</c:v>
                </c:pt>
                <c:pt idx="7">
                  <c:v>Florida</c:v>
                </c:pt>
                <c:pt idx="8">
                  <c:v>Georgia</c:v>
                </c:pt>
                <c:pt idx="9">
                  <c:v>Hawaii</c:v>
                </c:pt>
                <c:pt idx="10">
                  <c:v>California</c:v>
                </c:pt>
                <c:pt idx="11">
                  <c:v>Arizona</c:v>
                </c:pt>
                <c:pt idx="12">
                  <c:v>Nevada</c:v>
                </c:pt>
                <c:pt idx="13">
                  <c:v>Washington</c:v>
                </c:pt>
                <c:pt idx="14">
                  <c:v>Pennsylvania</c:v>
                </c:pt>
                <c:pt idx="15">
                  <c:v>New Hampshire</c:v>
                </c:pt>
                <c:pt idx="16">
                  <c:v>Tennessee</c:v>
                </c:pt>
                <c:pt idx="17">
                  <c:v>Texas</c:v>
                </c:pt>
                <c:pt idx="18">
                  <c:v>Alabama</c:v>
                </c:pt>
                <c:pt idx="19">
                  <c:v>Colorado</c:v>
                </c:pt>
                <c:pt idx="20">
                  <c:v>Connecticut</c:v>
                </c:pt>
                <c:pt idx="21">
                  <c:v>Delaware</c:v>
                </c:pt>
                <c:pt idx="22">
                  <c:v>Michigan</c:v>
                </c:pt>
                <c:pt idx="23">
                  <c:v>South Carolina</c:v>
                </c:pt>
                <c:pt idx="24">
                  <c:v>North Carolina</c:v>
                </c:pt>
                <c:pt idx="25">
                  <c:v>Ohio</c:v>
                </c:pt>
                <c:pt idx="26">
                  <c:v>West Virginia</c:v>
                </c:pt>
                <c:pt idx="27">
                  <c:v>Indiana</c:v>
                </c:pt>
                <c:pt idx="28">
                  <c:v>Louisiana</c:v>
                </c:pt>
                <c:pt idx="29">
                  <c:v>Missouri</c:v>
                </c:pt>
                <c:pt idx="30">
                  <c:v>Minnesota</c:v>
                </c:pt>
                <c:pt idx="31">
                  <c:v>Mississippi</c:v>
                </c:pt>
                <c:pt idx="32">
                  <c:v>Kentucky</c:v>
                </c:pt>
                <c:pt idx="33">
                  <c:v>Rhode Island</c:v>
                </c:pt>
                <c:pt idx="34">
                  <c:v>Maine</c:v>
                </c:pt>
                <c:pt idx="35">
                  <c:v>Oregon</c:v>
                </c:pt>
                <c:pt idx="36">
                  <c:v>New Mexico</c:v>
                </c:pt>
                <c:pt idx="37">
                  <c:v>Utah</c:v>
                </c:pt>
                <c:pt idx="38">
                  <c:v>Vermont</c:v>
                </c:pt>
                <c:pt idx="39">
                  <c:v>Wisconsin</c:v>
                </c:pt>
                <c:pt idx="40">
                  <c:v>Arkansas</c:v>
                </c:pt>
                <c:pt idx="41">
                  <c:v>Oklahoma</c:v>
                </c:pt>
                <c:pt idx="42">
                  <c:v>Idaho</c:v>
                </c:pt>
                <c:pt idx="43">
                  <c:v>Kansas</c:v>
                </c:pt>
                <c:pt idx="44">
                  <c:v>Nebraska</c:v>
                </c:pt>
                <c:pt idx="45">
                  <c:v>Iowa</c:v>
                </c:pt>
                <c:pt idx="46">
                  <c:v>Alaska</c:v>
                </c:pt>
                <c:pt idx="47">
                  <c:v>Montana</c:v>
                </c:pt>
                <c:pt idx="48">
                  <c:v>South Dakota</c:v>
                </c:pt>
                <c:pt idx="49">
                  <c:v>Wyoming</c:v>
                </c:pt>
                <c:pt idx="50">
                  <c:v>North Dakota</c:v>
                </c:pt>
              </c:strCache>
            </c:strRef>
          </c:cat>
          <c:val>
            <c:numRef>
              <c:f>'Figure 11-14'!$F$4:$F$54</c:f>
              <c:numCache>
                <c:formatCode>0.0%</c:formatCode>
                <c:ptCount val="51"/>
                <c:pt idx="0">
                  <c:v>0.255</c:v>
                </c:pt>
                <c:pt idx="1">
                  <c:v>0.30400000000000005</c:v>
                </c:pt>
                <c:pt idx="2">
                  <c:v>0.34200000000000003</c:v>
                </c:pt>
                <c:pt idx="3">
                  <c:v>0.36099999999999999</c:v>
                </c:pt>
                <c:pt idx="4">
                  <c:v>0.38600000000000001</c:v>
                </c:pt>
                <c:pt idx="5">
                  <c:v>0.38700000000000001</c:v>
                </c:pt>
                <c:pt idx="6">
                  <c:v>0.39</c:v>
                </c:pt>
                <c:pt idx="7">
                  <c:v>0.39700000000000002</c:v>
                </c:pt>
                <c:pt idx="8">
                  <c:v>0.39799999999999996</c:v>
                </c:pt>
                <c:pt idx="9">
                  <c:v>0.39899999999999997</c:v>
                </c:pt>
                <c:pt idx="10">
                  <c:v>0.40600000000000003</c:v>
                </c:pt>
                <c:pt idx="11">
                  <c:v>0.42200000000000004</c:v>
                </c:pt>
                <c:pt idx="12">
                  <c:v>0.42499999999999999</c:v>
                </c:pt>
                <c:pt idx="13">
                  <c:v>0.434</c:v>
                </c:pt>
                <c:pt idx="14">
                  <c:v>0.435</c:v>
                </c:pt>
                <c:pt idx="15">
                  <c:v>0.436</c:v>
                </c:pt>
                <c:pt idx="16">
                  <c:v>0.44099999999999995</c:v>
                </c:pt>
                <c:pt idx="17">
                  <c:v>0.44099999999999995</c:v>
                </c:pt>
                <c:pt idx="18">
                  <c:v>0.45</c:v>
                </c:pt>
                <c:pt idx="19">
                  <c:v>0.45100000000000001</c:v>
                </c:pt>
                <c:pt idx="20">
                  <c:v>0.45299999999999996</c:v>
                </c:pt>
                <c:pt idx="21">
                  <c:v>0.45299999999999996</c:v>
                </c:pt>
                <c:pt idx="22">
                  <c:v>0.45500000000000002</c:v>
                </c:pt>
                <c:pt idx="23">
                  <c:v>0.45700000000000002</c:v>
                </c:pt>
                <c:pt idx="24">
                  <c:v>0.45799999999999996</c:v>
                </c:pt>
                <c:pt idx="25">
                  <c:v>0.46500000000000002</c:v>
                </c:pt>
                <c:pt idx="26">
                  <c:v>0.46799999999999997</c:v>
                </c:pt>
                <c:pt idx="27">
                  <c:v>0.47799999999999998</c:v>
                </c:pt>
                <c:pt idx="28">
                  <c:v>0.47799999999999998</c:v>
                </c:pt>
                <c:pt idx="29">
                  <c:v>0.47799999999999998</c:v>
                </c:pt>
                <c:pt idx="30">
                  <c:v>0.48</c:v>
                </c:pt>
                <c:pt idx="31">
                  <c:v>0.48100000000000004</c:v>
                </c:pt>
                <c:pt idx="32">
                  <c:v>0.49</c:v>
                </c:pt>
                <c:pt idx="33">
                  <c:v>0.4910000000000001</c:v>
                </c:pt>
                <c:pt idx="34">
                  <c:v>0.49400000000000005</c:v>
                </c:pt>
                <c:pt idx="35">
                  <c:v>0.49900000000000005</c:v>
                </c:pt>
                <c:pt idx="36">
                  <c:v>0.52300000000000002</c:v>
                </c:pt>
                <c:pt idx="37">
                  <c:v>0.52500000000000002</c:v>
                </c:pt>
                <c:pt idx="38">
                  <c:v>0.52600000000000002</c:v>
                </c:pt>
                <c:pt idx="39">
                  <c:v>0.52800000000000002</c:v>
                </c:pt>
                <c:pt idx="40">
                  <c:v>0.54</c:v>
                </c:pt>
                <c:pt idx="41">
                  <c:v>0.54200000000000004</c:v>
                </c:pt>
                <c:pt idx="42">
                  <c:v>0.57700000000000007</c:v>
                </c:pt>
                <c:pt idx="43">
                  <c:v>0.59</c:v>
                </c:pt>
                <c:pt idx="44">
                  <c:v>0.60399999999999987</c:v>
                </c:pt>
                <c:pt idx="45">
                  <c:v>0.60400000000000009</c:v>
                </c:pt>
                <c:pt idx="46">
                  <c:v>0.63</c:v>
                </c:pt>
                <c:pt idx="47">
                  <c:v>0.66599999999999993</c:v>
                </c:pt>
                <c:pt idx="48">
                  <c:v>0.68</c:v>
                </c:pt>
                <c:pt idx="49">
                  <c:v>0.73199999999999987</c:v>
                </c:pt>
                <c:pt idx="50">
                  <c:v>0.73599999999999999</c:v>
                </c:pt>
              </c:numCache>
            </c:numRef>
          </c:val>
        </c:ser>
        <c:ser>
          <c:idx val="3"/>
          <c:order val="1"/>
          <c:tx>
            <c:strRef>
              <c:f>'Figure 11-14'!$G$3</c:f>
              <c:strCache>
                <c:ptCount val="1"/>
                <c:pt idx="0">
                  <c:v>% &gt; 60 min 2010</c:v>
                </c:pt>
              </c:strCache>
            </c:strRef>
          </c:tx>
          <c:invertIfNegative val="0"/>
          <c:cat>
            <c:strRef>
              <c:f>'Figure 11-14'!$E$4:$E$54</c:f>
              <c:strCache>
                <c:ptCount val="51"/>
                <c:pt idx="0">
                  <c:v>District of Columbia</c:v>
                </c:pt>
                <c:pt idx="1">
                  <c:v>Maryland</c:v>
                </c:pt>
                <c:pt idx="2">
                  <c:v>New York</c:v>
                </c:pt>
                <c:pt idx="3">
                  <c:v>New Jersey</c:v>
                </c:pt>
                <c:pt idx="4">
                  <c:v>Virginia</c:v>
                </c:pt>
                <c:pt idx="5">
                  <c:v>Massachusetts</c:v>
                </c:pt>
                <c:pt idx="6">
                  <c:v>Illinois</c:v>
                </c:pt>
                <c:pt idx="7">
                  <c:v>Florida</c:v>
                </c:pt>
                <c:pt idx="8">
                  <c:v>Georgia</c:v>
                </c:pt>
                <c:pt idx="9">
                  <c:v>Hawaii</c:v>
                </c:pt>
                <c:pt idx="10">
                  <c:v>California</c:v>
                </c:pt>
                <c:pt idx="11">
                  <c:v>Arizona</c:v>
                </c:pt>
                <c:pt idx="12">
                  <c:v>Nevada</c:v>
                </c:pt>
                <c:pt idx="13">
                  <c:v>Washington</c:v>
                </c:pt>
                <c:pt idx="14">
                  <c:v>Pennsylvania</c:v>
                </c:pt>
                <c:pt idx="15">
                  <c:v>New Hampshire</c:v>
                </c:pt>
                <c:pt idx="16">
                  <c:v>Tennessee</c:v>
                </c:pt>
                <c:pt idx="17">
                  <c:v>Texas</c:v>
                </c:pt>
                <c:pt idx="18">
                  <c:v>Alabama</c:v>
                </c:pt>
                <c:pt idx="19">
                  <c:v>Colorado</c:v>
                </c:pt>
                <c:pt idx="20">
                  <c:v>Connecticut</c:v>
                </c:pt>
                <c:pt idx="21">
                  <c:v>Delaware</c:v>
                </c:pt>
                <c:pt idx="22">
                  <c:v>Michigan</c:v>
                </c:pt>
                <c:pt idx="23">
                  <c:v>South Carolina</c:v>
                </c:pt>
                <c:pt idx="24">
                  <c:v>North Carolina</c:v>
                </c:pt>
                <c:pt idx="25">
                  <c:v>Ohio</c:v>
                </c:pt>
                <c:pt idx="26">
                  <c:v>West Virginia</c:v>
                </c:pt>
                <c:pt idx="27">
                  <c:v>Indiana</c:v>
                </c:pt>
                <c:pt idx="28">
                  <c:v>Louisiana</c:v>
                </c:pt>
                <c:pt idx="29">
                  <c:v>Missouri</c:v>
                </c:pt>
                <c:pt idx="30">
                  <c:v>Minnesota</c:v>
                </c:pt>
                <c:pt idx="31">
                  <c:v>Mississippi</c:v>
                </c:pt>
                <c:pt idx="32">
                  <c:v>Kentucky</c:v>
                </c:pt>
                <c:pt idx="33">
                  <c:v>Rhode Island</c:v>
                </c:pt>
                <c:pt idx="34">
                  <c:v>Maine</c:v>
                </c:pt>
                <c:pt idx="35">
                  <c:v>Oregon</c:v>
                </c:pt>
                <c:pt idx="36">
                  <c:v>New Mexico</c:v>
                </c:pt>
                <c:pt idx="37">
                  <c:v>Utah</c:v>
                </c:pt>
                <c:pt idx="38">
                  <c:v>Vermont</c:v>
                </c:pt>
                <c:pt idx="39">
                  <c:v>Wisconsin</c:v>
                </c:pt>
                <c:pt idx="40">
                  <c:v>Arkansas</c:v>
                </c:pt>
                <c:pt idx="41">
                  <c:v>Oklahoma</c:v>
                </c:pt>
                <c:pt idx="42">
                  <c:v>Idaho</c:v>
                </c:pt>
                <c:pt idx="43">
                  <c:v>Kansas</c:v>
                </c:pt>
                <c:pt idx="44">
                  <c:v>Nebraska</c:v>
                </c:pt>
                <c:pt idx="45">
                  <c:v>Iowa</c:v>
                </c:pt>
                <c:pt idx="46">
                  <c:v>Alaska</c:v>
                </c:pt>
                <c:pt idx="47">
                  <c:v>Montana</c:v>
                </c:pt>
                <c:pt idx="48">
                  <c:v>South Dakota</c:v>
                </c:pt>
                <c:pt idx="49">
                  <c:v>Wyoming</c:v>
                </c:pt>
                <c:pt idx="50">
                  <c:v>North Dakota</c:v>
                </c:pt>
              </c:strCache>
            </c:strRef>
          </c:cat>
          <c:val>
            <c:numRef>
              <c:f>'Figure 11-14'!$G$4:$G$54</c:f>
              <c:numCache>
                <c:formatCode>0.0%</c:formatCode>
                <c:ptCount val="51"/>
                <c:pt idx="0">
                  <c:v>0.09</c:v>
                </c:pt>
                <c:pt idx="1">
                  <c:v>0.14499999999999999</c:v>
                </c:pt>
                <c:pt idx="2">
                  <c:v>0.159</c:v>
                </c:pt>
                <c:pt idx="3">
                  <c:v>0.14400000000000002</c:v>
                </c:pt>
                <c:pt idx="4">
                  <c:v>9.9000000000000005E-2</c:v>
                </c:pt>
                <c:pt idx="5">
                  <c:v>0.10400000000000001</c:v>
                </c:pt>
                <c:pt idx="6">
                  <c:v>0.10800000000000001</c:v>
                </c:pt>
                <c:pt idx="7">
                  <c:v>6.5000000000000002E-2</c:v>
                </c:pt>
                <c:pt idx="8">
                  <c:v>9.0999999999999998E-2</c:v>
                </c:pt>
                <c:pt idx="9">
                  <c:v>7.2000000000000008E-2</c:v>
                </c:pt>
                <c:pt idx="10">
                  <c:v>9.8000000000000004E-2</c:v>
                </c:pt>
                <c:pt idx="11">
                  <c:v>5.5999999999999994E-2</c:v>
                </c:pt>
                <c:pt idx="12">
                  <c:v>4.5999999999999999E-2</c:v>
                </c:pt>
                <c:pt idx="13">
                  <c:v>7.400000000000001E-2</c:v>
                </c:pt>
                <c:pt idx="14">
                  <c:v>8.5000000000000006E-2</c:v>
                </c:pt>
                <c:pt idx="15">
                  <c:v>8.900000000000001E-2</c:v>
                </c:pt>
                <c:pt idx="16">
                  <c:v>5.2000000000000005E-2</c:v>
                </c:pt>
                <c:pt idx="17">
                  <c:v>6.7000000000000004E-2</c:v>
                </c:pt>
                <c:pt idx="18">
                  <c:v>5.9000000000000004E-2</c:v>
                </c:pt>
                <c:pt idx="19">
                  <c:v>5.9000000000000004E-2</c:v>
                </c:pt>
                <c:pt idx="20">
                  <c:v>7.400000000000001E-2</c:v>
                </c:pt>
                <c:pt idx="21">
                  <c:v>7.2000000000000008E-2</c:v>
                </c:pt>
                <c:pt idx="22">
                  <c:v>0.06</c:v>
                </c:pt>
                <c:pt idx="23">
                  <c:v>5.5E-2</c:v>
                </c:pt>
                <c:pt idx="24">
                  <c:v>5.2000000000000005E-2</c:v>
                </c:pt>
                <c:pt idx="25">
                  <c:v>4.9000000000000002E-2</c:v>
                </c:pt>
                <c:pt idx="26">
                  <c:v>9.8000000000000004E-2</c:v>
                </c:pt>
                <c:pt idx="27">
                  <c:v>5.7999999999999996E-2</c:v>
                </c:pt>
                <c:pt idx="28">
                  <c:v>7.8E-2</c:v>
                </c:pt>
                <c:pt idx="29">
                  <c:v>5.0999999999999997E-2</c:v>
                </c:pt>
                <c:pt idx="30">
                  <c:v>5.2000000000000005E-2</c:v>
                </c:pt>
                <c:pt idx="31">
                  <c:v>6.8000000000000005E-2</c:v>
                </c:pt>
                <c:pt idx="32">
                  <c:v>5.0999999999999997E-2</c:v>
                </c:pt>
                <c:pt idx="33">
                  <c:v>0.06</c:v>
                </c:pt>
                <c:pt idx="34">
                  <c:v>6.7000000000000004E-2</c:v>
                </c:pt>
                <c:pt idx="35">
                  <c:v>5.2000000000000005E-2</c:v>
                </c:pt>
                <c:pt idx="36">
                  <c:v>5.4000000000000006E-2</c:v>
                </c:pt>
                <c:pt idx="37">
                  <c:v>4.4999999999999998E-2</c:v>
                </c:pt>
                <c:pt idx="38">
                  <c:v>5.0999999999999997E-2</c:v>
                </c:pt>
                <c:pt idx="39">
                  <c:v>4.5999999999999999E-2</c:v>
                </c:pt>
                <c:pt idx="40">
                  <c:v>4.5999999999999999E-2</c:v>
                </c:pt>
                <c:pt idx="41">
                  <c:v>4.2000000000000003E-2</c:v>
                </c:pt>
                <c:pt idx="42">
                  <c:v>4.9000000000000002E-2</c:v>
                </c:pt>
                <c:pt idx="43">
                  <c:v>3.2000000000000001E-2</c:v>
                </c:pt>
                <c:pt idx="44">
                  <c:v>3.2000000000000001E-2</c:v>
                </c:pt>
                <c:pt idx="45">
                  <c:v>3.7999999999999999E-2</c:v>
                </c:pt>
                <c:pt idx="46">
                  <c:v>4.2999999999999997E-2</c:v>
                </c:pt>
                <c:pt idx="47">
                  <c:v>0.05</c:v>
                </c:pt>
                <c:pt idx="48">
                  <c:v>0.03</c:v>
                </c:pt>
                <c:pt idx="49">
                  <c:v>6.0999999999999999E-2</c:v>
                </c:pt>
                <c:pt idx="50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49088"/>
        <c:axId val="135850624"/>
      </c:barChart>
      <c:catAx>
        <c:axId val="1358490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5850624"/>
        <c:crosses val="autoZero"/>
        <c:auto val="1"/>
        <c:lblAlgn val="ctr"/>
        <c:lblOffset val="100"/>
        <c:noMultiLvlLbl val="0"/>
      </c:catAx>
      <c:valAx>
        <c:axId val="13585062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3584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7274774299327"/>
          <c:y val="0.46761504100128565"/>
          <c:w val="0.30067762977349011"/>
          <c:h val="6.4769776980814542E-2"/>
        </c:manualLayout>
      </c:layout>
      <c:overlay val="0"/>
      <c:spPr>
        <a:solidFill>
          <a:schemeClr val="bg1"/>
        </a:solidFill>
        <a:ln>
          <a:solidFill>
            <a:srgbClr val="002060"/>
          </a:solidFill>
        </a:ln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7254730413603"/>
          <c:y val="7.2152797018420367E-2"/>
          <c:w val="0.84237192573150577"/>
          <c:h val="0.641593750837898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11-15'!$B$7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'Figure 11-15'!$A$8:$A$24</c:f>
              <c:strCache>
                <c:ptCount val="17"/>
                <c:pt idx="0">
                  <c:v> works from home</c:v>
                </c:pt>
                <c:pt idx="1">
                  <c:v>1 to 5</c:v>
                </c:pt>
                <c:pt idx="2">
                  <c:v>6 to 9</c:v>
                </c:pt>
                <c:pt idx="3">
                  <c:v>10 t0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74</c:v>
                </c:pt>
                <c:pt idx="14">
                  <c:v>75 to 89</c:v>
                </c:pt>
                <c:pt idx="15">
                  <c:v>90 to 120</c:v>
                </c:pt>
                <c:pt idx="16">
                  <c:v>more than 120</c:v>
                </c:pt>
              </c:strCache>
            </c:strRef>
          </c:cat>
          <c:val>
            <c:numRef>
              <c:f>'Figure 11-15'!$B$8:$B$24</c:f>
              <c:numCache>
                <c:formatCode>#,##0</c:formatCode>
                <c:ptCount val="17"/>
                <c:pt idx="0">
                  <c:v>3064713.7080000001</c:v>
                </c:pt>
                <c:pt idx="1">
                  <c:v>7156713</c:v>
                </c:pt>
                <c:pt idx="2">
                  <c:v>1560735</c:v>
                </c:pt>
                <c:pt idx="3">
                  <c:v>9302324</c:v>
                </c:pt>
                <c:pt idx="4">
                  <c:v>10352477</c:v>
                </c:pt>
                <c:pt idx="5">
                  <c:v>10197001</c:v>
                </c:pt>
                <c:pt idx="6">
                  <c:v>4184085</c:v>
                </c:pt>
                <c:pt idx="7">
                  <c:v>9995584</c:v>
                </c:pt>
                <c:pt idx="8">
                  <c:v>1971517</c:v>
                </c:pt>
                <c:pt idx="9">
                  <c:v>2731574</c:v>
                </c:pt>
                <c:pt idx="10">
                  <c:v>4427789</c:v>
                </c:pt>
                <c:pt idx="11">
                  <c:v>1030133</c:v>
                </c:pt>
                <c:pt idx="12">
                  <c:v>249049</c:v>
                </c:pt>
                <c:pt idx="13">
                  <c:v>3891121</c:v>
                </c:pt>
                <c:pt idx="14">
                  <c:v>629572</c:v>
                </c:pt>
                <c:pt idx="15">
                  <c:v>974374</c:v>
                </c:pt>
                <c:pt idx="16">
                  <c:v>1198902</c:v>
                </c:pt>
              </c:numCache>
            </c:numRef>
          </c:val>
        </c:ser>
        <c:ser>
          <c:idx val="1"/>
          <c:order val="1"/>
          <c:tx>
            <c:strRef>
              <c:f>'Figure 11-15'!$C$7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'Figure 11-15'!$A$8:$A$24</c:f>
              <c:strCache>
                <c:ptCount val="17"/>
                <c:pt idx="0">
                  <c:v> works from home</c:v>
                </c:pt>
                <c:pt idx="1">
                  <c:v>1 to 5</c:v>
                </c:pt>
                <c:pt idx="2">
                  <c:v>6 to 9</c:v>
                </c:pt>
                <c:pt idx="3">
                  <c:v>10 t0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74</c:v>
                </c:pt>
                <c:pt idx="14">
                  <c:v>75 to 89</c:v>
                </c:pt>
                <c:pt idx="15">
                  <c:v>90 to 120</c:v>
                </c:pt>
                <c:pt idx="16">
                  <c:v>more than 120</c:v>
                </c:pt>
              </c:strCache>
            </c:strRef>
          </c:cat>
          <c:val>
            <c:numRef>
              <c:f>'Figure 11-15'!$C$8:$C$24</c:f>
              <c:numCache>
                <c:formatCode>#,##0</c:formatCode>
                <c:ptCount val="17"/>
                <c:pt idx="0">
                  <c:v>2873226.6199999996</c:v>
                </c:pt>
                <c:pt idx="1">
                  <c:v>7242266</c:v>
                </c:pt>
                <c:pt idx="2">
                  <c:v>1809116</c:v>
                </c:pt>
                <c:pt idx="3">
                  <c:v>9584070</c:v>
                </c:pt>
                <c:pt idx="4">
                  <c:v>10175429</c:v>
                </c:pt>
                <c:pt idx="5">
                  <c:v>9437712</c:v>
                </c:pt>
                <c:pt idx="6">
                  <c:v>3842554</c:v>
                </c:pt>
                <c:pt idx="7">
                  <c:v>8132164</c:v>
                </c:pt>
                <c:pt idx="8">
                  <c:v>1625747</c:v>
                </c:pt>
                <c:pt idx="9">
                  <c:v>2184265</c:v>
                </c:pt>
                <c:pt idx="10">
                  <c:v>3356882</c:v>
                </c:pt>
                <c:pt idx="11">
                  <c:v>758347</c:v>
                </c:pt>
                <c:pt idx="12">
                  <c:v>183659</c:v>
                </c:pt>
                <c:pt idx="13">
                  <c:v>2550835</c:v>
                </c:pt>
                <c:pt idx="14">
                  <c:v>398498</c:v>
                </c:pt>
                <c:pt idx="15">
                  <c:v>592642</c:v>
                </c:pt>
                <c:pt idx="16">
                  <c:v>597630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35900544"/>
        <c:axId val="135915008"/>
      </c:barChart>
      <c:catAx>
        <c:axId val="13590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35915008"/>
        <c:crosses val="autoZero"/>
        <c:auto val="1"/>
        <c:lblAlgn val="ctr"/>
        <c:lblOffset val="100"/>
        <c:noMultiLvlLbl val="0"/>
      </c:catAx>
      <c:valAx>
        <c:axId val="135915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5900544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38027184510432926"/>
          <c:y val="0.13796920106893562"/>
          <c:w val="0.23364654418197742"/>
          <c:h val="8.8346821230679634E-2"/>
        </c:manualLayout>
      </c:layout>
      <c:overlay val="0"/>
      <c:spPr>
        <a:solidFill>
          <a:schemeClr val="bg1"/>
        </a:solidFill>
        <a:ln>
          <a:solidFill>
            <a:srgbClr val="002060"/>
          </a:solidFill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91496062992127E-2"/>
          <c:y val="0.20780180003038781"/>
          <c:w val="0.87180850393700793"/>
          <c:h val="0.58217916290543137"/>
        </c:manualLayout>
      </c:layout>
      <c:lineChart>
        <c:grouping val="standard"/>
        <c:varyColors val="0"/>
        <c:ser>
          <c:idx val="0"/>
          <c:order val="0"/>
          <c:tx>
            <c:strRef>
              <c:f>'Figure 11-16'!$A$59</c:f>
              <c:strCache>
                <c:ptCount val="1"/>
                <c:pt idx="0">
                  <c:v>MALE UNDER 20 MINS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72727272727273E-2"/>
                  <c:y val="6.810442678774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363636363636362E-2"/>
                  <c:y val="5.448354143019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72417707150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181818181818178E-3"/>
                  <c:y val="2.7241770715096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72417707150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7272727272728334E-3"/>
                  <c:y val="2.72417707150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7272727272727276E-3"/>
                  <c:y val="5.448354143019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11-16'!$B$58:$H$58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11-16'!$B$59:$H$59</c:f>
              <c:numCache>
                <c:formatCode>0.00%</c:formatCode>
                <c:ptCount val="7"/>
                <c:pt idx="0">
                  <c:v>0.53327563930250854</c:v>
                </c:pt>
                <c:pt idx="1">
                  <c:v>0.40608250298287357</c:v>
                </c:pt>
                <c:pt idx="2">
                  <c:v>0.36898988652430403</c:v>
                </c:pt>
                <c:pt idx="3">
                  <c:v>0.37188503654532606</c:v>
                </c:pt>
                <c:pt idx="4">
                  <c:v>0.39362283117585573</c:v>
                </c:pt>
                <c:pt idx="5">
                  <c:v>0.45153507795256603</c:v>
                </c:pt>
                <c:pt idx="6">
                  <c:v>0.5059501928422826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11-16'!$A$60</c:f>
              <c:strCache>
                <c:ptCount val="1"/>
                <c:pt idx="0">
                  <c:v>FEMALE UNDER 20 MINS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1636363636363636E-2"/>
                  <c:y val="-3.1782065834279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6322360953462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090909090909089E-3"/>
                  <c:y val="-6.810442678774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090909090909089E-3"/>
                  <c:y val="-8.1725312145289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636363636363744E-2"/>
                  <c:y val="-4.086265607264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72727272727273E-2"/>
                  <c:y val="-4.9943246311010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11-16'!$B$58:$H$58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11-16'!$B$60:$H$60</c:f>
              <c:numCache>
                <c:formatCode>0.00%</c:formatCode>
                <c:ptCount val="7"/>
                <c:pt idx="0">
                  <c:v>0.5708521022664198</c:v>
                </c:pt>
                <c:pt idx="1">
                  <c:v>0.42972620840229825</c:v>
                </c:pt>
                <c:pt idx="2">
                  <c:v>0.43019891613091493</c:v>
                </c:pt>
                <c:pt idx="3">
                  <c:v>0.44613397716668496</c:v>
                </c:pt>
                <c:pt idx="4">
                  <c:v>0.45658323063108625</c:v>
                </c:pt>
                <c:pt idx="5">
                  <c:v>0.51963693860062043</c:v>
                </c:pt>
                <c:pt idx="6">
                  <c:v>0.57821183788224662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11-16'!$A$61</c:f>
              <c:strCache>
                <c:ptCount val="1"/>
                <c:pt idx="0">
                  <c:v>MALE OVER 60 MINS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1090909090909105E-2"/>
                  <c:y val="-7.264472190692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181818181818181E-2"/>
                  <c:y val="-4.9943246311010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0862656072644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7272727272727276E-3"/>
                  <c:y val="-4.5402951191827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272727272727276E-3"/>
                  <c:y val="-4.086265607264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181818181819245E-3"/>
                  <c:y val="-5.448354143019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181818181818181E-2"/>
                  <c:y val="-6.356413166855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11-16'!$B$58:$H$58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11-16'!$B$61:$H$61</c:f>
              <c:numCache>
                <c:formatCode>0.00%</c:formatCode>
                <c:ptCount val="7"/>
                <c:pt idx="0">
                  <c:v>6.0392272832903285E-2</c:v>
                </c:pt>
                <c:pt idx="1">
                  <c:v>9.163853222930507E-2</c:v>
                </c:pt>
                <c:pt idx="2">
                  <c:v>0.10844428751645459</c:v>
                </c:pt>
                <c:pt idx="3">
                  <c:v>0.10871544893644304</c:v>
                </c:pt>
                <c:pt idx="4">
                  <c:v>9.7634214198083671E-2</c:v>
                </c:pt>
                <c:pt idx="5">
                  <c:v>8.1705250749393443E-2</c:v>
                </c:pt>
                <c:pt idx="6">
                  <c:v>6.5099421572504132E-2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11-16'!$A$62</c:f>
              <c:strCache>
                <c:ptCount val="1"/>
                <c:pt idx="0">
                  <c:v>FEMALE OVER 60 MINS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1636363636363636E-2"/>
                  <c:y val="9.0805902383655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72727272727271E-2"/>
                  <c:y val="2.270147559591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636363636363636E-2"/>
                  <c:y val="2.7241770715096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636363636363636E-2"/>
                  <c:y val="2.270147559591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272727272727276E-3"/>
                  <c:y val="2.72417707150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363865425912672E-2"/>
                  <c:y val="2.2701475595913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11-16'!$B$58:$H$58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11-16'!$B$62:$H$62</c:f>
              <c:numCache>
                <c:formatCode>0.00%</c:formatCode>
                <c:ptCount val="7"/>
                <c:pt idx="0">
                  <c:v>4.585088534266997E-2</c:v>
                </c:pt>
                <c:pt idx="1">
                  <c:v>6.985321629507725E-2</c:v>
                </c:pt>
                <c:pt idx="2">
                  <c:v>7.1174289177611358E-2</c:v>
                </c:pt>
                <c:pt idx="3">
                  <c:v>7.1576262775083138E-2</c:v>
                </c:pt>
                <c:pt idx="4">
                  <c:v>6.8239023137372803E-2</c:v>
                </c:pt>
                <c:pt idx="5">
                  <c:v>5.3134904829151126E-2</c:v>
                </c:pt>
                <c:pt idx="6">
                  <c:v>3.9068252176854695E-2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47776"/>
        <c:axId val="135949696"/>
      </c:lineChart>
      <c:catAx>
        <c:axId val="1359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949696"/>
        <c:crosses val="autoZero"/>
        <c:auto val="1"/>
        <c:lblAlgn val="ctr"/>
        <c:lblOffset val="100"/>
        <c:noMultiLvlLbl val="0"/>
      </c:catAx>
      <c:valAx>
        <c:axId val="13594969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35947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7652509435283"/>
          <c:y val="2.4970645948741897E-2"/>
          <c:w val="0.6763795529650295"/>
          <c:h val="0.84384170732067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11-17'!$B$3</c:f>
              <c:strCache>
                <c:ptCount val="1"/>
                <c:pt idx="0">
                  <c:v>Under $10,000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11-17'!$B$5:$B$21</c:f>
              <c:numCache>
                <c:formatCode>#,##0</c:formatCode>
                <c:ptCount val="17"/>
                <c:pt idx="0">
                  <c:v>129986</c:v>
                </c:pt>
                <c:pt idx="1">
                  <c:v>362598</c:v>
                </c:pt>
                <c:pt idx="2">
                  <c:v>65211</c:v>
                </c:pt>
                <c:pt idx="3">
                  <c:v>409053</c:v>
                </c:pt>
                <c:pt idx="4">
                  <c:v>404979</c:v>
                </c:pt>
                <c:pt idx="5">
                  <c:v>325185</c:v>
                </c:pt>
                <c:pt idx="6">
                  <c:v>100474</c:v>
                </c:pt>
                <c:pt idx="7">
                  <c:v>303716</c:v>
                </c:pt>
                <c:pt idx="8">
                  <c:v>45032</c:v>
                </c:pt>
                <c:pt idx="9">
                  <c:v>57533</c:v>
                </c:pt>
                <c:pt idx="10">
                  <c:v>109785</c:v>
                </c:pt>
                <c:pt idx="11">
                  <c:v>21001</c:v>
                </c:pt>
                <c:pt idx="12">
                  <c:v>3486</c:v>
                </c:pt>
                <c:pt idx="13">
                  <c:v>93510</c:v>
                </c:pt>
                <c:pt idx="14">
                  <c:v>15073</c:v>
                </c:pt>
                <c:pt idx="15">
                  <c:v>28950</c:v>
                </c:pt>
                <c:pt idx="16">
                  <c:v>36266</c:v>
                </c:pt>
              </c:numCache>
            </c:numRef>
          </c:val>
        </c:ser>
        <c:ser>
          <c:idx val="1"/>
          <c:order val="1"/>
          <c:tx>
            <c:strRef>
              <c:f>'Figure 11-17'!$C$3</c:f>
              <c:strCache>
                <c:ptCount val="1"/>
                <c:pt idx="0">
                  <c:v>$10,000-$14,999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11-17'!$C$5:$C$21</c:f>
              <c:numCache>
                <c:formatCode>#,##0</c:formatCode>
                <c:ptCount val="17"/>
                <c:pt idx="0">
                  <c:v>118299</c:v>
                </c:pt>
                <c:pt idx="1">
                  <c:v>392820</c:v>
                </c:pt>
                <c:pt idx="2">
                  <c:v>76364</c:v>
                </c:pt>
                <c:pt idx="3">
                  <c:v>446936</c:v>
                </c:pt>
                <c:pt idx="4">
                  <c:v>456964</c:v>
                </c:pt>
                <c:pt idx="5">
                  <c:v>379391</c:v>
                </c:pt>
                <c:pt idx="6">
                  <c:v>130034</c:v>
                </c:pt>
                <c:pt idx="7">
                  <c:v>356641</c:v>
                </c:pt>
                <c:pt idx="8">
                  <c:v>49610</c:v>
                </c:pt>
                <c:pt idx="9">
                  <c:v>71760</c:v>
                </c:pt>
                <c:pt idx="10">
                  <c:v>124467</c:v>
                </c:pt>
                <c:pt idx="11">
                  <c:v>19558</c:v>
                </c:pt>
                <c:pt idx="12">
                  <c:v>4697</c:v>
                </c:pt>
                <c:pt idx="13">
                  <c:v>113308</c:v>
                </c:pt>
                <c:pt idx="14">
                  <c:v>13087</c:v>
                </c:pt>
                <c:pt idx="15">
                  <c:v>29125</c:v>
                </c:pt>
                <c:pt idx="16">
                  <c:v>35953</c:v>
                </c:pt>
              </c:numCache>
            </c:numRef>
          </c:val>
        </c:ser>
        <c:ser>
          <c:idx val="2"/>
          <c:order val="2"/>
          <c:tx>
            <c:strRef>
              <c:f>'Figure 11-17'!$D$3</c:f>
              <c:strCache>
                <c:ptCount val="1"/>
                <c:pt idx="0">
                  <c:v>$15,000-$29,999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11-17'!$D$5:$D$21</c:f>
              <c:numCache>
                <c:formatCode>#,##0</c:formatCode>
                <c:ptCount val="17"/>
                <c:pt idx="0">
                  <c:v>485920</c:v>
                </c:pt>
                <c:pt idx="1">
                  <c:v>1681621</c:v>
                </c:pt>
                <c:pt idx="2">
                  <c:v>360427</c:v>
                </c:pt>
                <c:pt idx="3">
                  <c:v>2088613</c:v>
                </c:pt>
                <c:pt idx="4">
                  <c:v>2202078</c:v>
                </c:pt>
                <c:pt idx="5">
                  <c:v>1901589</c:v>
                </c:pt>
                <c:pt idx="6">
                  <c:v>673675</c:v>
                </c:pt>
                <c:pt idx="7">
                  <c:v>1711630</c:v>
                </c:pt>
                <c:pt idx="8">
                  <c:v>260753</c:v>
                </c:pt>
                <c:pt idx="9">
                  <c:v>354167</c:v>
                </c:pt>
                <c:pt idx="10">
                  <c:v>628390</c:v>
                </c:pt>
                <c:pt idx="11">
                  <c:v>117376</c:v>
                </c:pt>
                <c:pt idx="12">
                  <c:v>19789</c:v>
                </c:pt>
                <c:pt idx="13">
                  <c:v>537459</c:v>
                </c:pt>
                <c:pt idx="14">
                  <c:v>60923</c:v>
                </c:pt>
                <c:pt idx="15">
                  <c:v>128121</c:v>
                </c:pt>
                <c:pt idx="16">
                  <c:v>155956</c:v>
                </c:pt>
              </c:numCache>
            </c:numRef>
          </c:val>
        </c:ser>
        <c:ser>
          <c:idx val="3"/>
          <c:order val="3"/>
          <c:tx>
            <c:strRef>
              <c:f>'Figure 11-17'!$E$3</c:f>
              <c:strCache>
                <c:ptCount val="1"/>
                <c:pt idx="0">
                  <c:v>$30,000-$39,999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11-17'!$E$5:$E$21</c:f>
              <c:numCache>
                <c:formatCode>#,##0</c:formatCode>
                <c:ptCount val="17"/>
                <c:pt idx="0">
                  <c:v>403188</c:v>
                </c:pt>
                <c:pt idx="1">
                  <c:v>1359107</c:v>
                </c:pt>
                <c:pt idx="2">
                  <c:v>307626</c:v>
                </c:pt>
                <c:pt idx="3">
                  <c:v>1719196</c:v>
                </c:pt>
                <c:pt idx="4">
                  <c:v>1870742</c:v>
                </c:pt>
                <c:pt idx="5">
                  <c:v>1669119</c:v>
                </c:pt>
                <c:pt idx="6">
                  <c:v>649744</c:v>
                </c:pt>
                <c:pt idx="7">
                  <c:v>1501327</c:v>
                </c:pt>
                <c:pt idx="8">
                  <c:v>258930</c:v>
                </c:pt>
                <c:pt idx="9">
                  <c:v>345222</c:v>
                </c:pt>
                <c:pt idx="10">
                  <c:v>575809</c:v>
                </c:pt>
                <c:pt idx="11">
                  <c:v>110079</c:v>
                </c:pt>
                <c:pt idx="12">
                  <c:v>24335</c:v>
                </c:pt>
                <c:pt idx="13">
                  <c:v>454856</c:v>
                </c:pt>
                <c:pt idx="14">
                  <c:v>66900</c:v>
                </c:pt>
                <c:pt idx="15">
                  <c:v>105212</c:v>
                </c:pt>
                <c:pt idx="16">
                  <c:v>145468</c:v>
                </c:pt>
              </c:numCache>
            </c:numRef>
          </c:val>
        </c:ser>
        <c:ser>
          <c:idx val="4"/>
          <c:order val="4"/>
          <c:tx>
            <c:strRef>
              <c:f>'Figure 11-17'!$F$3</c:f>
              <c:strCache>
                <c:ptCount val="1"/>
                <c:pt idx="0">
                  <c:v>$40,000-$49,999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11-17'!$F$5:$F$21</c:f>
              <c:numCache>
                <c:formatCode>#,##0</c:formatCode>
                <c:ptCount val="17"/>
                <c:pt idx="0">
                  <c:v>412555</c:v>
                </c:pt>
                <c:pt idx="1">
                  <c:v>1339462</c:v>
                </c:pt>
                <c:pt idx="2">
                  <c:v>313230</c:v>
                </c:pt>
                <c:pt idx="3">
                  <c:v>1756311</c:v>
                </c:pt>
                <c:pt idx="4">
                  <c:v>1896963</c:v>
                </c:pt>
                <c:pt idx="5">
                  <c:v>1733749</c:v>
                </c:pt>
                <c:pt idx="6">
                  <c:v>690089</c:v>
                </c:pt>
                <c:pt idx="7">
                  <c:v>1573830</c:v>
                </c:pt>
                <c:pt idx="8">
                  <c:v>288292</c:v>
                </c:pt>
                <c:pt idx="9">
                  <c:v>375711</c:v>
                </c:pt>
                <c:pt idx="10">
                  <c:v>634883</c:v>
                </c:pt>
                <c:pt idx="11">
                  <c:v>129952</c:v>
                </c:pt>
                <c:pt idx="12">
                  <c:v>33078</c:v>
                </c:pt>
                <c:pt idx="13">
                  <c:v>511893</c:v>
                </c:pt>
                <c:pt idx="14">
                  <c:v>65147</c:v>
                </c:pt>
                <c:pt idx="15">
                  <c:v>110081</c:v>
                </c:pt>
                <c:pt idx="16">
                  <c:v>143598</c:v>
                </c:pt>
              </c:numCache>
            </c:numRef>
          </c:val>
        </c:ser>
        <c:ser>
          <c:idx val="5"/>
          <c:order val="5"/>
          <c:tx>
            <c:strRef>
              <c:f>'Figure 11-17'!$G$3</c:f>
              <c:strCache>
                <c:ptCount val="1"/>
                <c:pt idx="0">
                  <c:v>$50,000-$59,999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11-17'!$G$5:$G$21</c:f>
              <c:numCache>
                <c:formatCode>#,##0</c:formatCode>
                <c:ptCount val="17"/>
                <c:pt idx="0">
                  <c:v>410733</c:v>
                </c:pt>
                <c:pt idx="1">
                  <c:v>1257223</c:v>
                </c:pt>
                <c:pt idx="2">
                  <c:v>304115</c:v>
                </c:pt>
                <c:pt idx="3">
                  <c:v>1690904</c:v>
                </c:pt>
                <c:pt idx="4">
                  <c:v>1847746</c:v>
                </c:pt>
                <c:pt idx="5">
                  <c:v>1750599</c:v>
                </c:pt>
                <c:pt idx="6">
                  <c:v>689881</c:v>
                </c:pt>
                <c:pt idx="7">
                  <c:v>1579167</c:v>
                </c:pt>
                <c:pt idx="8">
                  <c:v>291226</c:v>
                </c:pt>
                <c:pt idx="9">
                  <c:v>414399</c:v>
                </c:pt>
                <c:pt idx="10">
                  <c:v>659576</c:v>
                </c:pt>
                <c:pt idx="11">
                  <c:v>132779</c:v>
                </c:pt>
                <c:pt idx="12">
                  <c:v>32692</c:v>
                </c:pt>
                <c:pt idx="13">
                  <c:v>510399</c:v>
                </c:pt>
                <c:pt idx="14">
                  <c:v>75355</c:v>
                </c:pt>
                <c:pt idx="15">
                  <c:v>124425</c:v>
                </c:pt>
                <c:pt idx="16">
                  <c:v>157028</c:v>
                </c:pt>
              </c:numCache>
            </c:numRef>
          </c:val>
        </c:ser>
        <c:ser>
          <c:idx val="6"/>
          <c:order val="6"/>
          <c:tx>
            <c:strRef>
              <c:f>'Figure 11-17'!$H$3</c:f>
              <c:strCache>
                <c:ptCount val="1"/>
                <c:pt idx="0">
                  <c:v>$60,000-$74,999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11-17'!$H$5:$H$21</c:f>
              <c:numCache>
                <c:formatCode>#,##0</c:formatCode>
                <c:ptCount val="17"/>
                <c:pt idx="0">
                  <c:v>580262</c:v>
                </c:pt>
                <c:pt idx="1">
                  <c:v>1756787</c:v>
                </c:pt>
                <c:pt idx="2">
                  <c:v>418694</c:v>
                </c:pt>
                <c:pt idx="3">
                  <c:v>2320567</c:v>
                </c:pt>
                <c:pt idx="4">
                  <c:v>2566149</c:v>
                </c:pt>
                <c:pt idx="5">
                  <c:v>2491056</c:v>
                </c:pt>
                <c:pt idx="6">
                  <c:v>1042331</c:v>
                </c:pt>
                <c:pt idx="7">
                  <c:v>2276068</c:v>
                </c:pt>
                <c:pt idx="8">
                  <c:v>450638</c:v>
                </c:pt>
                <c:pt idx="9">
                  <c:v>600082</c:v>
                </c:pt>
                <c:pt idx="10">
                  <c:v>972727</c:v>
                </c:pt>
                <c:pt idx="11">
                  <c:v>219630</c:v>
                </c:pt>
                <c:pt idx="12">
                  <c:v>51183</c:v>
                </c:pt>
                <c:pt idx="13">
                  <c:v>783804</c:v>
                </c:pt>
                <c:pt idx="14">
                  <c:v>109987</c:v>
                </c:pt>
                <c:pt idx="15">
                  <c:v>170267</c:v>
                </c:pt>
                <c:pt idx="16">
                  <c:v>225755</c:v>
                </c:pt>
              </c:numCache>
            </c:numRef>
          </c:val>
        </c:ser>
        <c:ser>
          <c:idx val="7"/>
          <c:order val="7"/>
          <c:tx>
            <c:strRef>
              <c:f>'Figure 11-17'!$I$3</c:f>
              <c:strCache>
                <c:ptCount val="1"/>
                <c:pt idx="0">
                  <c:v>$75,000-$99,999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11-17'!$I$5:$I$21</c:f>
              <c:numCache>
                <c:formatCode>#,##0</c:formatCode>
                <c:ptCount val="17"/>
                <c:pt idx="0">
                  <c:v>799955</c:v>
                </c:pt>
                <c:pt idx="1">
                  <c:v>2143455</c:v>
                </c:pt>
                <c:pt idx="2">
                  <c:v>550345</c:v>
                </c:pt>
                <c:pt idx="3">
                  <c:v>2958574</c:v>
                </c:pt>
                <c:pt idx="4">
                  <c:v>3269977</c:v>
                </c:pt>
                <c:pt idx="5">
                  <c:v>3233779</c:v>
                </c:pt>
                <c:pt idx="6">
                  <c:v>1387849</c:v>
                </c:pt>
                <c:pt idx="7">
                  <c:v>2983215</c:v>
                </c:pt>
                <c:pt idx="8">
                  <c:v>646854</c:v>
                </c:pt>
                <c:pt idx="9">
                  <c:v>847073</c:v>
                </c:pt>
                <c:pt idx="10">
                  <c:v>1318677</c:v>
                </c:pt>
                <c:pt idx="11">
                  <c:v>312070</c:v>
                </c:pt>
                <c:pt idx="12">
                  <c:v>73154</c:v>
                </c:pt>
                <c:pt idx="13">
                  <c:v>1042368</c:v>
                </c:pt>
                <c:pt idx="14">
                  <c:v>174160</c:v>
                </c:pt>
                <c:pt idx="15">
                  <c:v>234042</c:v>
                </c:pt>
                <c:pt idx="16">
                  <c:v>289409</c:v>
                </c:pt>
              </c:numCache>
            </c:numRef>
          </c:val>
        </c:ser>
        <c:ser>
          <c:idx val="8"/>
          <c:order val="8"/>
          <c:tx>
            <c:strRef>
              <c:f>'Figure 11-17'!$J$3</c:f>
              <c:strCache>
                <c:ptCount val="1"/>
                <c:pt idx="0">
                  <c:v>$100,000-$124,999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11-17'!$J$5:$J$21</c:f>
              <c:numCache>
                <c:formatCode>#,##0</c:formatCode>
                <c:ptCount val="17"/>
                <c:pt idx="0">
                  <c:v>688288</c:v>
                </c:pt>
                <c:pt idx="1">
                  <c:v>1411506</c:v>
                </c:pt>
                <c:pt idx="2">
                  <c:v>353247</c:v>
                </c:pt>
                <c:pt idx="3">
                  <c:v>1969096</c:v>
                </c:pt>
                <c:pt idx="4">
                  <c:v>2202485</c:v>
                </c:pt>
                <c:pt idx="5">
                  <c:v>2218185</c:v>
                </c:pt>
                <c:pt idx="6">
                  <c:v>978279</c:v>
                </c:pt>
                <c:pt idx="7">
                  <c:v>2111309</c:v>
                </c:pt>
                <c:pt idx="8">
                  <c:v>441799</c:v>
                </c:pt>
                <c:pt idx="9">
                  <c:v>642367</c:v>
                </c:pt>
                <c:pt idx="10">
                  <c:v>964128</c:v>
                </c:pt>
                <c:pt idx="11">
                  <c:v>241743</c:v>
                </c:pt>
                <c:pt idx="12">
                  <c:v>57040</c:v>
                </c:pt>
                <c:pt idx="13">
                  <c:v>799084</c:v>
                </c:pt>
                <c:pt idx="14">
                  <c:v>134802</c:v>
                </c:pt>
                <c:pt idx="15">
                  <c:v>191029</c:v>
                </c:pt>
                <c:pt idx="16">
                  <c:v>211606</c:v>
                </c:pt>
              </c:numCache>
            </c:numRef>
          </c:val>
        </c:ser>
        <c:ser>
          <c:idx val="9"/>
          <c:order val="9"/>
          <c:tx>
            <c:strRef>
              <c:f>'Figure 11-17'!$K$3</c:f>
              <c:strCache>
                <c:ptCount val="1"/>
                <c:pt idx="0">
                  <c:v>$125,000 or more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('Figure 11-17'!$A$5,'Figure 11-17'!$L$5,'Figure 11-17'!$A$7,'Figure 11-17'!$L$7,'Figure 11-17'!$A$9,'Figure 11-17'!$L$10,'Figure 11-17'!$A$11,'Figure 11-17'!$L$12,'Figure 11-17'!$A$13,'Figure 11-17'!$L$14,'Figure 11-17'!$A$15,'Figure 11-17'!$L$17,'Figure 11-17'!$A$17,'Figure 11-17'!$L$19,'Figure 11-17'!$A$19,'Figure 11-17'!$L$21,'Figure 11-17'!$A$21)</c:f>
              <c:strCache>
                <c:ptCount val="17"/>
                <c:pt idx="0">
                  <c:v>works from home</c:v>
                </c:pt>
                <c:pt idx="2">
                  <c:v>6 to 9 minutes</c:v>
                </c:pt>
                <c:pt idx="4">
                  <c:v>15 to 19 minutes</c:v>
                </c:pt>
                <c:pt idx="6">
                  <c:v>25 to 29 minutes</c:v>
                </c:pt>
                <c:pt idx="8">
                  <c:v>35 to 39 minutes</c:v>
                </c:pt>
                <c:pt idx="10">
                  <c:v>45 to 49 minutes</c:v>
                </c:pt>
                <c:pt idx="12">
                  <c:v>55 to 59 minutes</c:v>
                </c:pt>
                <c:pt idx="14">
                  <c:v>75 to 89 minutes</c:v>
                </c:pt>
                <c:pt idx="16">
                  <c:v>more than 120 minutes</c:v>
                </c:pt>
              </c:strCache>
            </c:strRef>
          </c:cat>
          <c:val>
            <c:numRef>
              <c:f>'Figure 11-17'!$K$5:$K$21</c:f>
              <c:numCache>
                <c:formatCode>#,##0</c:formatCode>
                <c:ptCount val="17"/>
                <c:pt idx="0">
                  <c:v>1666214</c:v>
                </c:pt>
                <c:pt idx="1">
                  <c:v>2235935</c:v>
                </c:pt>
                <c:pt idx="2">
                  <c:v>572389</c:v>
                </c:pt>
                <c:pt idx="3">
                  <c:v>3305099</c:v>
                </c:pt>
                <c:pt idx="4">
                  <c:v>3673801</c:v>
                </c:pt>
                <c:pt idx="5">
                  <c:v>3850689</c:v>
                </c:pt>
                <c:pt idx="6">
                  <c:v>1661187</c:v>
                </c:pt>
                <c:pt idx="7">
                  <c:v>3668657</c:v>
                </c:pt>
                <c:pt idx="8">
                  <c:v>857259</c:v>
                </c:pt>
                <c:pt idx="9">
                  <c:v>1194949</c:v>
                </c:pt>
                <c:pt idx="10">
                  <c:v>1770021</c:v>
                </c:pt>
                <c:pt idx="11">
                  <c:v>481006</c:v>
                </c:pt>
                <c:pt idx="12">
                  <c:v>132756</c:v>
                </c:pt>
                <c:pt idx="13">
                  <c:v>1574347</c:v>
                </c:pt>
                <c:pt idx="14">
                  <c:v>309979</c:v>
                </c:pt>
                <c:pt idx="15">
                  <c:v>438955</c:v>
                </c:pt>
                <c:pt idx="16">
                  <c:v>386644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6063616"/>
        <c:axId val="136081792"/>
      </c:barChart>
      <c:catAx>
        <c:axId val="1360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81792"/>
        <c:crosses val="autoZero"/>
        <c:auto val="1"/>
        <c:lblAlgn val="ctr"/>
        <c:lblOffset val="100"/>
        <c:noMultiLvlLbl val="0"/>
      </c:catAx>
      <c:valAx>
        <c:axId val="13608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63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26720088334549"/>
          <c:y val="2.6824112152312167E-2"/>
          <c:w val="0.14926939179573903"/>
          <c:h val="0.83937123971361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11-2'!$G$14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'Figure 11-2'!$F$15:$F$22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11-2'!$G$15:$G$22</c:f>
              <c:numCache>
                <c:formatCode>0.00</c:formatCode>
                <c:ptCount val="8"/>
                <c:pt idx="0">
                  <c:v>4.3621080000000001</c:v>
                </c:pt>
                <c:pt idx="1">
                  <c:v>9.465166</c:v>
                </c:pt>
                <c:pt idx="2">
                  <c:v>24.318624</c:v>
                </c:pt>
                <c:pt idx="3">
                  <c:v>38.331715000000003</c:v>
                </c:pt>
                <c:pt idx="4">
                  <c:v>20.208776</c:v>
                </c:pt>
                <c:pt idx="5">
                  <c:v>6.9843830000000002</c:v>
                </c:pt>
                <c:pt idx="6">
                  <c:v>5.1863979999999996</c:v>
                </c:pt>
                <c:pt idx="7">
                  <c:v>16.313566999999999</c:v>
                </c:pt>
              </c:numCache>
            </c:numRef>
          </c:val>
        </c:ser>
        <c:ser>
          <c:idx val="1"/>
          <c:order val="1"/>
          <c:tx>
            <c:strRef>
              <c:f>'Figure 11-2'!$H$14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'Figure 11-2'!$F$15:$F$22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11-2'!$H$15:$H$22</c:f>
              <c:numCache>
                <c:formatCode>0.00</c:formatCode>
                <c:ptCount val="8"/>
                <c:pt idx="0">
                  <c:v>5.7119939999999998</c:v>
                </c:pt>
                <c:pt idx="1">
                  <c:v>11.143803</c:v>
                </c:pt>
                <c:pt idx="2">
                  <c:v>24.647677000000002</c:v>
                </c:pt>
                <c:pt idx="3">
                  <c:v>36.579076000000001</c:v>
                </c:pt>
                <c:pt idx="4">
                  <c:v>21.980823999999998</c:v>
                </c:pt>
                <c:pt idx="5">
                  <c:v>8.3364250000000002</c:v>
                </c:pt>
                <c:pt idx="6">
                  <c:v>5.5763730000000002</c:v>
                </c:pt>
                <c:pt idx="7">
                  <c:v>18.348593999999999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65792"/>
        <c:axId val="64867328"/>
      </c:barChart>
      <c:catAx>
        <c:axId val="648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867328"/>
        <c:crosses val="autoZero"/>
        <c:auto val="1"/>
        <c:lblAlgn val="ctr"/>
        <c:lblOffset val="100"/>
        <c:noMultiLvlLbl val="0"/>
      </c:catAx>
      <c:valAx>
        <c:axId val="6486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 Trip Departures (Millions) </a:t>
                </a:r>
              </a:p>
            </c:rich>
          </c:tx>
          <c:layout>
            <c:manualLayout>
              <c:xMode val="edge"/>
              <c:yMode val="edge"/>
              <c:x val="3.0022545883063325E-2"/>
              <c:y val="7.661895072104750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64865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6348406835528"/>
          <c:y val="4.4308384462742059E-2"/>
          <c:w val="0.86073290920080725"/>
          <c:h val="0.63415853157858726"/>
        </c:manualLayout>
      </c:layout>
      <c:lineChart>
        <c:grouping val="standard"/>
        <c:varyColors val="0"/>
        <c:ser>
          <c:idx val="0"/>
          <c:order val="0"/>
          <c:tx>
            <c:strRef>
              <c:f>'Figure 11-18'!$A$26</c:f>
              <c:strCache>
                <c:ptCount val="1"/>
                <c:pt idx="0">
                  <c:v>% under 20 min </c:v>
                </c:pt>
              </c:strCache>
            </c:strRef>
          </c:tx>
          <c:marker>
            <c:symbol val="none"/>
          </c:marker>
          <c:dLbls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11-18'!$B$4:$K$4</c:f>
              <c:strCache>
                <c:ptCount val="10"/>
                <c:pt idx="0">
                  <c:v>Under $10,000</c:v>
                </c:pt>
                <c:pt idx="1">
                  <c:v>$10,000-$14,999</c:v>
                </c:pt>
                <c:pt idx="2">
                  <c:v>$15,000-$29,999</c:v>
                </c:pt>
                <c:pt idx="3">
                  <c:v>$30,000-$39,999</c:v>
                </c:pt>
                <c:pt idx="4">
                  <c:v>$40,000-$49,999</c:v>
                </c:pt>
                <c:pt idx="5">
                  <c:v>$50,000-$59,999</c:v>
                </c:pt>
                <c:pt idx="6">
                  <c:v>$60,000-$74,999</c:v>
                </c:pt>
                <c:pt idx="7">
                  <c:v>$75,000-$99,999</c:v>
                </c:pt>
                <c:pt idx="8">
                  <c:v>$100,000-$124,999</c:v>
                </c:pt>
                <c:pt idx="9">
                  <c:v>$125,000 or more</c:v>
                </c:pt>
              </c:strCache>
            </c:strRef>
          </c:cat>
          <c:val>
            <c:numRef>
              <c:f>'Figure 11-18'!$B$26:$K$26</c:f>
              <c:numCache>
                <c:formatCode>0%</c:formatCode>
                <c:ptCount val="10"/>
                <c:pt idx="0">
                  <c:v>0.52137622320782318</c:v>
                </c:pt>
                <c:pt idx="1">
                  <c:v>0.50841499380719546</c:v>
                </c:pt>
                <c:pt idx="2">
                  <c:v>0.49157431123781464</c:v>
                </c:pt>
                <c:pt idx="3">
                  <c:v>0.47087293499844857</c:v>
                </c:pt>
                <c:pt idx="4">
                  <c:v>0.45755803008709095</c:v>
                </c:pt>
                <c:pt idx="5">
                  <c:v>0.44280284790624086</c:v>
                </c:pt>
                <c:pt idx="6">
                  <c:v>0.42916352819459491</c:v>
                </c:pt>
                <c:pt idx="7">
                  <c:v>0.41566972207455288</c:v>
                </c:pt>
                <c:pt idx="8">
                  <c:v>0.39767224767638426</c:v>
                </c:pt>
                <c:pt idx="9">
                  <c:v>0.37479308253572757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11-18'!$A$27</c:f>
              <c:strCache>
                <c:ptCount val="1"/>
                <c:pt idx="0">
                  <c:v>% over 60 mins   </c:v>
                </c:pt>
              </c:strCache>
            </c:strRef>
          </c:tx>
          <c:marker>
            <c:symbol val="none"/>
          </c:marker>
          <c:dLbls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11-18'!$B$4:$K$4</c:f>
              <c:strCache>
                <c:ptCount val="10"/>
                <c:pt idx="0">
                  <c:v>Under $10,000</c:v>
                </c:pt>
                <c:pt idx="1">
                  <c:v>$10,000-$14,999</c:v>
                </c:pt>
                <c:pt idx="2">
                  <c:v>$15,000-$29,999</c:v>
                </c:pt>
                <c:pt idx="3">
                  <c:v>$30,000-$39,999</c:v>
                </c:pt>
                <c:pt idx="4">
                  <c:v>$40,000-$49,999</c:v>
                </c:pt>
                <c:pt idx="5">
                  <c:v>$50,000-$59,999</c:v>
                </c:pt>
                <c:pt idx="6">
                  <c:v>$60,000-$74,999</c:v>
                </c:pt>
                <c:pt idx="7">
                  <c:v>$75,000-$99,999</c:v>
                </c:pt>
                <c:pt idx="8">
                  <c:v>$100,000-$124,999</c:v>
                </c:pt>
                <c:pt idx="9">
                  <c:v>$125,000 or more</c:v>
                </c:pt>
              </c:strCache>
            </c:strRef>
          </c:cat>
          <c:val>
            <c:numRef>
              <c:f>'Figure 11-18'!$B$27:$K$27</c:f>
              <c:numCache>
                <c:formatCode>0%</c:formatCode>
                <c:ptCount val="10"/>
                <c:pt idx="0">
                  <c:v>7.2968009767189562E-2</c:v>
                </c:pt>
                <c:pt idx="1">
                  <c:v>7.0897151309930892E-2</c:v>
                </c:pt>
                <c:pt idx="2">
                  <c:v>6.8500245331539908E-2</c:v>
                </c:pt>
                <c:pt idx="3">
                  <c:v>6.9191928963874966E-2</c:v>
                </c:pt>
                <c:pt idx="4">
                  <c:v>7.1636747991961902E-2</c:v>
                </c:pt>
                <c:pt idx="5">
                  <c:v>7.5294633894085125E-2</c:v>
                </c:pt>
                <c:pt idx="6">
                  <c:v>7.8380806679742163E-2</c:v>
                </c:pt>
                <c:pt idx="7">
                  <c:v>8.1061212156477422E-2</c:v>
                </c:pt>
                <c:pt idx="8">
                  <c:v>8.953291882442746E-2</c:v>
                </c:pt>
                <c:pt idx="9">
                  <c:v>0.10377417990950565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07904"/>
        <c:axId val="136114176"/>
      </c:lineChart>
      <c:catAx>
        <c:axId val="1361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Household Income</a:t>
                </a:r>
              </a:p>
            </c:rich>
          </c:tx>
          <c:layout>
            <c:manualLayout>
              <c:xMode val="edge"/>
              <c:yMode val="edge"/>
              <c:x val="0.38839633562796338"/>
              <c:y val="0.92684008849759369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36114176"/>
        <c:crosses val="autoZero"/>
        <c:auto val="0"/>
        <c:lblAlgn val="ctr"/>
        <c:lblOffset val="100"/>
        <c:noMultiLvlLbl val="0"/>
      </c:catAx>
      <c:valAx>
        <c:axId val="1361141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36107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751743105043642"/>
          <c:y val="0.38919097689482929"/>
          <c:w val="0.51312381086032099"/>
          <c:h val="5.9923896471437955E-2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4255991723662E-2"/>
          <c:y val="0.21285339332583428"/>
          <c:w val="0.87134065176159547"/>
          <c:h val="0.61818201296266539"/>
        </c:manualLayout>
      </c:layout>
      <c:lineChart>
        <c:grouping val="standard"/>
        <c:varyColors val="0"/>
        <c:ser>
          <c:idx val="1"/>
          <c:order val="0"/>
          <c:tx>
            <c:strRef>
              <c:f>'Figure 11-19'!$A$25</c:f>
              <c:strCache>
                <c:ptCount val="1"/>
                <c:pt idx="0">
                  <c:v>Percent Over 60 Minutes, 2011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7278004483016266E-3"/>
                  <c:y val="-5.00008927455488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11-19'!$B$5:$K$5</c:f>
              <c:strCache>
                <c:ptCount val="10"/>
                <c:pt idx="0">
                  <c:v>1-8 Hours</c:v>
                </c:pt>
                <c:pt idx="1">
                  <c:v>9-24 Hours</c:v>
                </c:pt>
                <c:pt idx="2">
                  <c:v>25-32 Hours</c:v>
                </c:pt>
                <c:pt idx="3">
                  <c:v>33-40 Hours</c:v>
                </c:pt>
                <c:pt idx="4">
                  <c:v>41-48 Hours</c:v>
                </c:pt>
                <c:pt idx="5">
                  <c:v>49-56 Hours</c:v>
                </c:pt>
                <c:pt idx="6">
                  <c:v>57-64 Hours</c:v>
                </c:pt>
                <c:pt idx="7">
                  <c:v>65-72 Hours</c:v>
                </c:pt>
                <c:pt idx="8">
                  <c:v>73-80 Hours</c:v>
                </c:pt>
                <c:pt idx="9">
                  <c:v>81-99 Hours</c:v>
                </c:pt>
              </c:strCache>
            </c:strRef>
          </c:cat>
          <c:val>
            <c:numRef>
              <c:f>'Figure 11-19'!$B$25:$K$25</c:f>
              <c:numCache>
                <c:formatCode>0%</c:formatCode>
                <c:ptCount val="10"/>
                <c:pt idx="0">
                  <c:v>4.3442315603669499E-2</c:v>
                </c:pt>
                <c:pt idx="1">
                  <c:v>5.1478939055693028E-2</c:v>
                </c:pt>
                <c:pt idx="2">
                  <c:v>5.7455856334890511E-2</c:v>
                </c:pt>
                <c:pt idx="3">
                  <c:v>8.1960818854120571E-2</c:v>
                </c:pt>
                <c:pt idx="4">
                  <c:v>8.0121910203335922E-2</c:v>
                </c:pt>
                <c:pt idx="5">
                  <c:v>9.2842387215179928E-2</c:v>
                </c:pt>
                <c:pt idx="6">
                  <c:v>0.10216658007180772</c:v>
                </c:pt>
                <c:pt idx="7">
                  <c:v>0.10462997565125354</c:v>
                </c:pt>
                <c:pt idx="8">
                  <c:v>0.10160153038639094</c:v>
                </c:pt>
                <c:pt idx="9">
                  <c:v>0.14735393143473652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11-19'!$A$24</c:f>
              <c:strCache>
                <c:ptCount val="1"/>
                <c:pt idx="0">
                  <c:v>Percent Under 20 Minutes, 2011</c:v>
                </c:pt>
              </c:strCache>
            </c:strRef>
          </c:tx>
          <c:marker>
            <c:symbol val="none"/>
          </c:marker>
          <c:dLbls>
            <c:numFmt formatCode="0%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11-19'!$B$5:$K$5</c:f>
              <c:strCache>
                <c:ptCount val="10"/>
                <c:pt idx="0">
                  <c:v>1-8 Hours</c:v>
                </c:pt>
                <c:pt idx="1">
                  <c:v>9-24 Hours</c:v>
                </c:pt>
                <c:pt idx="2">
                  <c:v>25-32 Hours</c:v>
                </c:pt>
                <c:pt idx="3">
                  <c:v>33-40 Hours</c:v>
                </c:pt>
                <c:pt idx="4">
                  <c:v>41-48 Hours</c:v>
                </c:pt>
                <c:pt idx="5">
                  <c:v>49-56 Hours</c:v>
                </c:pt>
                <c:pt idx="6">
                  <c:v>57-64 Hours</c:v>
                </c:pt>
                <c:pt idx="7">
                  <c:v>65-72 Hours</c:v>
                </c:pt>
                <c:pt idx="8">
                  <c:v>73-80 Hours</c:v>
                </c:pt>
                <c:pt idx="9">
                  <c:v>81-99 Hours</c:v>
                </c:pt>
              </c:strCache>
            </c:strRef>
          </c:cat>
          <c:val>
            <c:numRef>
              <c:f>'Figure 11-19'!$B$24:$K$24</c:f>
              <c:numCache>
                <c:formatCode>0%</c:formatCode>
                <c:ptCount val="10"/>
                <c:pt idx="0">
                  <c:v>0.51898237988199936</c:v>
                </c:pt>
                <c:pt idx="1">
                  <c:v>0.51725452992365517</c:v>
                </c:pt>
                <c:pt idx="2">
                  <c:v>0.48183736190663662</c:v>
                </c:pt>
                <c:pt idx="3">
                  <c:v>0.39200297468716933</c:v>
                </c:pt>
                <c:pt idx="4">
                  <c:v>0.38749410316251831</c:v>
                </c:pt>
                <c:pt idx="5">
                  <c:v>0.37304666389569668</c:v>
                </c:pt>
                <c:pt idx="6">
                  <c:v>0.38671609175028493</c:v>
                </c:pt>
                <c:pt idx="7">
                  <c:v>0.39728566023633838</c:v>
                </c:pt>
                <c:pt idx="8">
                  <c:v>0.41768300945876358</c:v>
                </c:pt>
                <c:pt idx="9">
                  <c:v>0.38860655890176526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11-19'!$A$26</c:f>
              <c:strCache>
                <c:ptCount val="1"/>
                <c:pt idx="0">
                  <c:v>Percent under 20 Minutes, 2000</c:v>
                </c:pt>
              </c:strCache>
            </c:strRef>
          </c:tx>
          <c:marker>
            <c:symbol val="none"/>
          </c:marker>
          <c:dLbls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11-19'!$B$5:$K$5</c:f>
              <c:strCache>
                <c:ptCount val="10"/>
                <c:pt idx="0">
                  <c:v>1-8 Hours</c:v>
                </c:pt>
                <c:pt idx="1">
                  <c:v>9-24 Hours</c:v>
                </c:pt>
                <c:pt idx="2">
                  <c:v>25-32 Hours</c:v>
                </c:pt>
                <c:pt idx="3">
                  <c:v>33-40 Hours</c:v>
                </c:pt>
                <c:pt idx="4">
                  <c:v>41-48 Hours</c:v>
                </c:pt>
                <c:pt idx="5">
                  <c:v>49-56 Hours</c:v>
                </c:pt>
                <c:pt idx="6">
                  <c:v>57-64 Hours</c:v>
                </c:pt>
                <c:pt idx="7">
                  <c:v>65-72 Hours</c:v>
                </c:pt>
                <c:pt idx="8">
                  <c:v>73-80 Hours</c:v>
                </c:pt>
                <c:pt idx="9">
                  <c:v>81-99 Hours</c:v>
                </c:pt>
              </c:strCache>
            </c:strRef>
          </c:cat>
          <c:val>
            <c:numRef>
              <c:f>'Figure 11-19'!$B$26:$K$26</c:f>
              <c:numCache>
                <c:formatCode>0%</c:formatCode>
                <c:ptCount val="10"/>
                <c:pt idx="0">
                  <c:v>0.56371788790232602</c:v>
                </c:pt>
                <c:pt idx="1">
                  <c:v>0.5880652716764958</c:v>
                </c:pt>
                <c:pt idx="2">
                  <c:v>0.53589948376690555</c:v>
                </c:pt>
                <c:pt idx="3">
                  <c:v>0.42516324959632462</c:v>
                </c:pt>
                <c:pt idx="4">
                  <c:v>0.41418128902713758</c:v>
                </c:pt>
                <c:pt idx="5">
                  <c:v>0.41370260924963109</c:v>
                </c:pt>
                <c:pt idx="6">
                  <c:v>0.42614535820582172</c:v>
                </c:pt>
                <c:pt idx="7">
                  <c:v>0.44614594311295103</c:v>
                </c:pt>
                <c:pt idx="8">
                  <c:v>0.46304011926123284</c:v>
                </c:pt>
                <c:pt idx="9">
                  <c:v>0.46888861700264611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11-19'!$A$27</c:f>
              <c:strCache>
                <c:ptCount val="1"/>
                <c:pt idx="0">
                  <c:v>Percent over 60 Minutes, 2000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5576642335766436E-2"/>
                  <c:y val="3.2210973628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8978102189781E-2"/>
                  <c:y val="2.3140678843715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13868613138686E-2"/>
                  <c:y val="2.31406788437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737226277372265E-2"/>
                  <c:y val="4.581641580516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65693430656934E-2"/>
                  <c:y val="3.221097362829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65693430656934E-2"/>
                  <c:y val="4.581641580516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058509109719054E-2"/>
                  <c:y val="4.58164158051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5850910971895E-2"/>
                  <c:y val="5.035156319745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576642335766533E-2"/>
                  <c:y val="4.1281268412876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11-19'!$B$5:$K$5</c:f>
              <c:strCache>
                <c:ptCount val="10"/>
                <c:pt idx="0">
                  <c:v>1-8 Hours</c:v>
                </c:pt>
                <c:pt idx="1">
                  <c:v>9-24 Hours</c:v>
                </c:pt>
                <c:pt idx="2">
                  <c:v>25-32 Hours</c:v>
                </c:pt>
                <c:pt idx="3">
                  <c:v>33-40 Hours</c:v>
                </c:pt>
                <c:pt idx="4">
                  <c:v>41-48 Hours</c:v>
                </c:pt>
                <c:pt idx="5">
                  <c:v>49-56 Hours</c:v>
                </c:pt>
                <c:pt idx="6">
                  <c:v>57-64 Hours</c:v>
                </c:pt>
                <c:pt idx="7">
                  <c:v>65-72 Hours</c:v>
                </c:pt>
                <c:pt idx="8">
                  <c:v>73-80 Hours</c:v>
                </c:pt>
                <c:pt idx="9">
                  <c:v>81-99 Hours</c:v>
                </c:pt>
              </c:strCache>
            </c:strRef>
          </c:cat>
          <c:val>
            <c:numRef>
              <c:f>'Figure 11-19'!$B$27:$K$27</c:f>
              <c:numCache>
                <c:formatCode>0%</c:formatCode>
                <c:ptCount val="10"/>
                <c:pt idx="0">
                  <c:v>5.3885518204998796E-2</c:v>
                </c:pt>
                <c:pt idx="1">
                  <c:v>4.7156443090547201E-2</c:v>
                </c:pt>
                <c:pt idx="2">
                  <c:v>5.487384239199572E-2</c:v>
                </c:pt>
                <c:pt idx="3">
                  <c:v>8.0949858576008726E-2</c:v>
                </c:pt>
                <c:pt idx="4">
                  <c:v>7.7460607633376352E-2</c:v>
                </c:pt>
                <c:pt idx="5">
                  <c:v>8.8623157327109098E-2</c:v>
                </c:pt>
                <c:pt idx="6">
                  <c:v>9.7644226393435674E-2</c:v>
                </c:pt>
                <c:pt idx="7">
                  <c:v>0.10000415654161436</c:v>
                </c:pt>
                <c:pt idx="8">
                  <c:v>9.2020624496636533E-2</c:v>
                </c:pt>
                <c:pt idx="9">
                  <c:v>0.12178083349037905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2480"/>
        <c:axId val="136214016"/>
      </c:lineChart>
      <c:catAx>
        <c:axId val="1362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6214016"/>
        <c:crosses val="autoZero"/>
        <c:auto val="1"/>
        <c:lblAlgn val="ctr"/>
        <c:lblOffset val="100"/>
        <c:noMultiLvlLbl val="0"/>
      </c:catAx>
      <c:valAx>
        <c:axId val="13621401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36212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9393183516294049E-2"/>
          <c:y val="2.7210884353741496E-2"/>
          <c:w val="0.94121340306914192"/>
          <c:h val="0.171572124912957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196030596931"/>
          <c:y val="1.2974021225197658E-2"/>
          <c:w val="0.82412926343904747"/>
          <c:h val="0.85278646745559128"/>
        </c:manualLayout>
      </c:layout>
      <c:areaChart>
        <c:grouping val="percentStacked"/>
        <c:varyColors val="0"/>
        <c:ser>
          <c:idx val="1"/>
          <c:order val="0"/>
          <c:tx>
            <c:strRef>
              <c:f>'Figure 11-20'!$B$5</c:f>
              <c:strCache>
                <c:ptCount val="1"/>
                <c:pt idx="0">
                  <c:v>Car Truck or Van</c:v>
                </c:pt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11-20'!$B$6:$B$21</c:f>
              <c:numCache>
                <c:formatCode>#,##0</c:formatCode>
                <c:ptCount val="16"/>
                <c:pt idx="0">
                  <c:v>12202626</c:v>
                </c:pt>
                <c:pt idx="1">
                  <c:v>3157836</c:v>
                </c:pt>
                <c:pt idx="2">
                  <c:v>17530457</c:v>
                </c:pt>
                <c:pt idx="3">
                  <c:v>19272436</c:v>
                </c:pt>
                <c:pt idx="4">
                  <c:v>18462225</c:v>
                </c:pt>
                <c:pt idx="5">
                  <c:v>7589822</c:v>
                </c:pt>
                <c:pt idx="6">
                  <c:v>16490744</c:v>
                </c:pt>
                <c:pt idx="7">
                  <c:v>3322950</c:v>
                </c:pt>
                <c:pt idx="8">
                  <c:v>4357112</c:v>
                </c:pt>
                <c:pt idx="9">
                  <c:v>6735599</c:v>
                </c:pt>
                <c:pt idx="10">
                  <c:v>1547860</c:v>
                </c:pt>
                <c:pt idx="11">
                  <c:v>378412</c:v>
                </c:pt>
                <c:pt idx="12">
                  <c:v>4871517</c:v>
                </c:pt>
                <c:pt idx="13">
                  <c:v>775510</c:v>
                </c:pt>
                <c:pt idx="14">
                  <c:v>1004815</c:v>
                </c:pt>
                <c:pt idx="15">
                  <c:v>1365379</c:v>
                </c:pt>
              </c:numCache>
            </c:numRef>
          </c:val>
        </c:ser>
        <c:ser>
          <c:idx val="2"/>
          <c:order val="1"/>
          <c:tx>
            <c:strRef>
              <c:f>'Figure 11-20'!$C$5</c:f>
              <c:strCache>
                <c:ptCount val="1"/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11-20'!$C$6:$C$21</c:f>
            </c:numRef>
          </c:val>
        </c:ser>
        <c:ser>
          <c:idx val="3"/>
          <c:order val="2"/>
          <c:tx>
            <c:strRef>
              <c:f>'Figure 11-20'!$D$5</c:f>
              <c:strCache>
                <c:ptCount val="1"/>
                <c:pt idx="0">
                  <c:v>bus or trolley bus</c:v>
                </c:pt>
              </c:strCache>
            </c:strRef>
          </c:tx>
          <c:spPr>
            <a:pattFill prst="ltDn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11-20'!$D$6:$D$21</c:f>
              <c:numCache>
                <c:formatCode>#,##0</c:formatCode>
                <c:ptCount val="16"/>
                <c:pt idx="0">
                  <c:v>75019</c:v>
                </c:pt>
                <c:pt idx="1">
                  <c:v>12861</c:v>
                </c:pt>
                <c:pt idx="2">
                  <c:v>150631</c:v>
                </c:pt>
                <c:pt idx="3">
                  <c:v>277836</c:v>
                </c:pt>
                <c:pt idx="4">
                  <c:v>364817</c:v>
                </c:pt>
                <c:pt idx="5">
                  <c:v>138598</c:v>
                </c:pt>
                <c:pt idx="6">
                  <c:v>670932</c:v>
                </c:pt>
                <c:pt idx="7">
                  <c:v>96745</c:v>
                </c:pt>
                <c:pt idx="8">
                  <c:v>207195</c:v>
                </c:pt>
                <c:pt idx="9">
                  <c:v>420224</c:v>
                </c:pt>
                <c:pt idx="10">
                  <c:v>83448</c:v>
                </c:pt>
                <c:pt idx="11">
                  <c:v>18890</c:v>
                </c:pt>
                <c:pt idx="12">
                  <c:v>689164</c:v>
                </c:pt>
                <c:pt idx="13">
                  <c:v>79758</c:v>
                </c:pt>
                <c:pt idx="14">
                  <c:v>238032</c:v>
                </c:pt>
                <c:pt idx="15">
                  <c:v>170291</c:v>
                </c:pt>
              </c:numCache>
            </c:numRef>
          </c:val>
        </c:ser>
        <c:ser>
          <c:idx val="4"/>
          <c:order val="3"/>
          <c:tx>
            <c:strRef>
              <c:f>'Figure 11-20'!$E$5</c:f>
              <c:strCache>
                <c:ptCount val="1"/>
                <c:pt idx="0">
                  <c:v>Streetcar or Trollley car</c:v>
                </c:pt>
              </c:strCache>
            </c:strRef>
          </c:tx>
          <c:spPr>
            <a:pattFill prst="trellis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11-20'!$E$6:$E$21</c:f>
              <c:numCache>
                <c:formatCode>General</c:formatCode>
                <c:ptCount val="16"/>
                <c:pt idx="0" formatCode="#,##0">
                  <c:v>2181</c:v>
                </c:pt>
                <c:pt idx="1">
                  <c:v>161</c:v>
                </c:pt>
                <c:pt idx="2" formatCode="#,##0">
                  <c:v>3376</c:v>
                </c:pt>
                <c:pt idx="3" formatCode="#,##0">
                  <c:v>3961</c:v>
                </c:pt>
                <c:pt idx="4" formatCode="#,##0">
                  <c:v>8490</c:v>
                </c:pt>
                <c:pt idx="5" formatCode="#,##0">
                  <c:v>5059</c:v>
                </c:pt>
                <c:pt idx="6" formatCode="#,##0">
                  <c:v>16055</c:v>
                </c:pt>
                <c:pt idx="7" formatCode="#,##0">
                  <c:v>3705</c:v>
                </c:pt>
                <c:pt idx="8" formatCode="#,##0">
                  <c:v>3704</c:v>
                </c:pt>
                <c:pt idx="9" formatCode="#,##0">
                  <c:v>11534</c:v>
                </c:pt>
                <c:pt idx="10" formatCode="#,##0">
                  <c:v>1681</c:v>
                </c:pt>
                <c:pt idx="11">
                  <c:v>884</c:v>
                </c:pt>
                <c:pt idx="12" formatCode="#,##0">
                  <c:v>13612</c:v>
                </c:pt>
                <c:pt idx="13" formatCode="#,##0">
                  <c:v>1173</c:v>
                </c:pt>
                <c:pt idx="14" formatCode="#,##0">
                  <c:v>3091</c:v>
                </c:pt>
                <c:pt idx="15" formatCode="#,##0">
                  <c:v>1605</c:v>
                </c:pt>
              </c:numCache>
            </c:numRef>
          </c:val>
        </c:ser>
        <c:ser>
          <c:idx val="5"/>
          <c:order val="4"/>
          <c:tx>
            <c:strRef>
              <c:f>'Figure 11-20'!$F$5</c:f>
              <c:strCache>
                <c:ptCount val="1"/>
                <c:pt idx="0">
                  <c:v>Subway or Elevated</c:v>
                </c:pt>
              </c:strCache>
            </c:strRef>
          </c:tx>
          <c:spPr>
            <a:pattFill prst="lt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11-20'!$F$6:$F$21</c:f>
              <c:numCache>
                <c:formatCode>#,##0</c:formatCode>
                <c:ptCount val="16"/>
                <c:pt idx="0">
                  <c:v>7890</c:v>
                </c:pt>
                <c:pt idx="1">
                  <c:v>1828</c:v>
                </c:pt>
                <c:pt idx="2">
                  <c:v>20087</c:v>
                </c:pt>
                <c:pt idx="3">
                  <c:v>71544</c:v>
                </c:pt>
                <c:pt idx="4">
                  <c:v>175378</c:v>
                </c:pt>
                <c:pt idx="5">
                  <c:v>100781</c:v>
                </c:pt>
                <c:pt idx="6">
                  <c:v>425811</c:v>
                </c:pt>
                <c:pt idx="7">
                  <c:v>101984</c:v>
                </c:pt>
                <c:pt idx="8">
                  <c:v>226013</c:v>
                </c:pt>
                <c:pt idx="9">
                  <c:v>406429</c:v>
                </c:pt>
                <c:pt idx="10">
                  <c:v>101946</c:v>
                </c:pt>
                <c:pt idx="11">
                  <c:v>20588</c:v>
                </c:pt>
                <c:pt idx="12">
                  <c:v>509775</c:v>
                </c:pt>
                <c:pt idx="13">
                  <c:v>78947</c:v>
                </c:pt>
                <c:pt idx="14">
                  <c:v>139185</c:v>
                </c:pt>
                <c:pt idx="15">
                  <c:v>44748</c:v>
                </c:pt>
              </c:numCache>
            </c:numRef>
          </c:val>
        </c:ser>
        <c:ser>
          <c:idx val="6"/>
          <c:order val="5"/>
          <c:tx>
            <c:strRef>
              <c:f>'Figure 11-20'!$G$5</c:f>
              <c:strCache>
                <c:ptCount val="1"/>
                <c:pt idx="0">
                  <c:v>Railroad</c:v>
                </c:pt>
              </c:strCache>
            </c:strRef>
          </c:tx>
          <c:spPr>
            <a:pattFill prst="zigZ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11-20'!$G$6:$G$21</c:f>
              <c:numCache>
                <c:formatCode>General</c:formatCode>
                <c:ptCount val="16"/>
                <c:pt idx="0" formatCode="#,##0">
                  <c:v>5364</c:v>
                </c:pt>
                <c:pt idx="1">
                  <c:v>268</c:v>
                </c:pt>
                <c:pt idx="2" formatCode="#,##0">
                  <c:v>4336</c:v>
                </c:pt>
                <c:pt idx="3" formatCode="#,##0">
                  <c:v>6004</c:v>
                </c:pt>
                <c:pt idx="4" formatCode="#,##0">
                  <c:v>14207</c:v>
                </c:pt>
                <c:pt idx="5" formatCode="#,##0">
                  <c:v>7230</c:v>
                </c:pt>
                <c:pt idx="6" formatCode="#,##0">
                  <c:v>44984</c:v>
                </c:pt>
                <c:pt idx="7" formatCode="#,##0">
                  <c:v>14494</c:v>
                </c:pt>
                <c:pt idx="8" formatCode="#,##0">
                  <c:v>32017</c:v>
                </c:pt>
                <c:pt idx="9" formatCode="#,##0">
                  <c:v>66740</c:v>
                </c:pt>
                <c:pt idx="10" formatCode="#,##0">
                  <c:v>31811</c:v>
                </c:pt>
                <c:pt idx="11" formatCode="#,##0">
                  <c:v>9180</c:v>
                </c:pt>
                <c:pt idx="12" formatCode="#,##0">
                  <c:v>220600</c:v>
                </c:pt>
                <c:pt idx="13" formatCode="#,##0">
                  <c:v>74315</c:v>
                </c:pt>
                <c:pt idx="14" formatCode="#,##0">
                  <c:v>138690</c:v>
                </c:pt>
                <c:pt idx="15" formatCode="#,##0">
                  <c:v>75913</c:v>
                </c:pt>
              </c:numCache>
            </c:numRef>
          </c:val>
        </c:ser>
        <c:ser>
          <c:idx val="7"/>
          <c:order val="6"/>
          <c:tx>
            <c:strRef>
              <c:f>'Figure 11-20'!$H$5</c:f>
              <c:strCache>
                <c:ptCount val="1"/>
                <c:pt idx="0">
                  <c:v>Ferryboat</c:v>
                </c:pt>
              </c:strCache>
            </c:strRef>
          </c:tx>
          <c:spPr>
            <a:pattFill prst="pct75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11-20'!$H$6:$H$21</c:f>
              <c:numCache>
                <c:formatCode>General</c:formatCode>
                <c:ptCount val="16"/>
                <c:pt idx="0">
                  <c:v>356</c:v>
                </c:pt>
                <c:pt idx="1">
                  <c:v>241</c:v>
                </c:pt>
                <c:pt idx="2">
                  <c:v>367</c:v>
                </c:pt>
                <c:pt idx="3" formatCode="#,##0">
                  <c:v>1114</c:v>
                </c:pt>
                <c:pt idx="4" formatCode="#,##0">
                  <c:v>1085</c:v>
                </c:pt>
                <c:pt idx="5">
                  <c:v>508</c:v>
                </c:pt>
                <c:pt idx="6" formatCode="#,##0">
                  <c:v>3609</c:v>
                </c:pt>
                <c:pt idx="7">
                  <c:v>570</c:v>
                </c:pt>
                <c:pt idx="8" formatCode="#,##0">
                  <c:v>2159</c:v>
                </c:pt>
                <c:pt idx="9" formatCode="#,##0">
                  <c:v>4413</c:v>
                </c:pt>
                <c:pt idx="10" formatCode="#,##0">
                  <c:v>1355</c:v>
                </c:pt>
                <c:pt idx="11">
                  <c:v>352</c:v>
                </c:pt>
                <c:pt idx="12" formatCode="#,##0">
                  <c:v>8871</c:v>
                </c:pt>
                <c:pt idx="13" formatCode="#,##0">
                  <c:v>2778</c:v>
                </c:pt>
                <c:pt idx="14" formatCode="#,##0">
                  <c:v>5856</c:v>
                </c:pt>
                <c:pt idx="15" formatCode="#,##0">
                  <c:v>4222</c:v>
                </c:pt>
              </c:numCache>
            </c:numRef>
          </c:val>
        </c:ser>
        <c:ser>
          <c:idx val="8"/>
          <c:order val="7"/>
          <c:tx>
            <c:strRef>
              <c:f>'Figure 11-20'!$I$5</c:f>
              <c:strCache>
                <c:ptCount val="1"/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11-20'!$I$6:$I$21</c:f>
            </c:numRef>
          </c:val>
        </c:ser>
        <c:ser>
          <c:idx val="9"/>
          <c:order val="8"/>
          <c:tx>
            <c:strRef>
              <c:f>'Figure 11-20'!$J$5</c:f>
              <c:strCache>
                <c:ptCount val="1"/>
                <c:pt idx="0">
                  <c:v>Taxicab</c:v>
                </c:pt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11-20'!$J$6:$J$21</c:f>
              <c:numCache>
                <c:formatCode>#,##0</c:formatCode>
                <c:ptCount val="16"/>
                <c:pt idx="0">
                  <c:v>14119</c:v>
                </c:pt>
                <c:pt idx="1">
                  <c:v>4544</c:v>
                </c:pt>
                <c:pt idx="2">
                  <c:v>47917</c:v>
                </c:pt>
                <c:pt idx="3">
                  <c:v>37730</c:v>
                </c:pt>
                <c:pt idx="4">
                  <c:v>24205</c:v>
                </c:pt>
                <c:pt idx="5">
                  <c:v>5052</c:v>
                </c:pt>
                <c:pt idx="6">
                  <c:v>16565</c:v>
                </c:pt>
                <c:pt idx="7">
                  <c:v>1523</c:v>
                </c:pt>
                <c:pt idx="8">
                  <c:v>1455</c:v>
                </c:pt>
                <c:pt idx="9">
                  <c:v>4205</c:v>
                </c:pt>
                <c:pt idx="10" formatCode="General">
                  <c:v>361</c:v>
                </c:pt>
                <c:pt idx="11" formatCode="General">
                  <c:v>0</c:v>
                </c:pt>
                <c:pt idx="12">
                  <c:v>4642</c:v>
                </c:pt>
                <c:pt idx="13" formatCode="General">
                  <c:v>308</c:v>
                </c:pt>
                <c:pt idx="14" formatCode="General">
                  <c:v>409</c:v>
                </c:pt>
                <c:pt idx="15" formatCode="General">
                  <c:v>847</c:v>
                </c:pt>
              </c:numCache>
            </c:numRef>
          </c:val>
        </c:ser>
        <c:ser>
          <c:idx val="10"/>
          <c:order val="9"/>
          <c:tx>
            <c:strRef>
              <c:f>'Figure 11-20'!$K$5</c:f>
              <c:strCache>
                <c:ptCount val="1"/>
                <c:pt idx="0">
                  <c:v>Motorcycle</c:v>
                </c:pt>
              </c:strCache>
            </c:strRef>
          </c:tx>
          <c:spPr>
            <a:solidFill>
              <a:srgbClr val="006600"/>
            </a:solidFill>
          </c:spPr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11-20'!$K$6:$K$21</c:f>
              <c:numCache>
                <c:formatCode>#,##0</c:formatCode>
                <c:ptCount val="16"/>
                <c:pt idx="0">
                  <c:v>31833</c:v>
                </c:pt>
                <c:pt idx="1">
                  <c:v>8839</c:v>
                </c:pt>
                <c:pt idx="2">
                  <c:v>41333</c:v>
                </c:pt>
                <c:pt idx="3">
                  <c:v>50458</c:v>
                </c:pt>
                <c:pt idx="4">
                  <c:v>45621</c:v>
                </c:pt>
                <c:pt idx="5">
                  <c:v>22312</c:v>
                </c:pt>
                <c:pt idx="6">
                  <c:v>32775</c:v>
                </c:pt>
                <c:pt idx="7">
                  <c:v>11214</c:v>
                </c:pt>
                <c:pt idx="8">
                  <c:v>9493</c:v>
                </c:pt>
                <c:pt idx="9">
                  <c:v>14053</c:v>
                </c:pt>
                <c:pt idx="10">
                  <c:v>3446</c:v>
                </c:pt>
                <c:pt idx="11" formatCode="General">
                  <c:v>739</c:v>
                </c:pt>
                <c:pt idx="12">
                  <c:v>5752</c:v>
                </c:pt>
                <c:pt idx="13">
                  <c:v>1759</c:v>
                </c:pt>
                <c:pt idx="14">
                  <c:v>1171</c:v>
                </c:pt>
                <c:pt idx="15">
                  <c:v>1783</c:v>
                </c:pt>
              </c:numCache>
            </c:numRef>
          </c:val>
        </c:ser>
        <c:ser>
          <c:idx val="11"/>
          <c:order val="10"/>
          <c:tx>
            <c:strRef>
              <c:f>'Figure 11-20'!$L$5</c:f>
              <c:strCache>
                <c:ptCount val="1"/>
                <c:pt idx="0">
                  <c:v>Bicycle</c:v>
                </c:pt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11-20'!$L$6:$L$21</c:f>
              <c:numCache>
                <c:formatCode>#,##0</c:formatCode>
                <c:ptCount val="16"/>
                <c:pt idx="0">
                  <c:v>111930</c:v>
                </c:pt>
                <c:pt idx="1">
                  <c:v>27157</c:v>
                </c:pt>
                <c:pt idx="2">
                  <c:v>165231</c:v>
                </c:pt>
                <c:pt idx="3">
                  <c:v>145101</c:v>
                </c:pt>
                <c:pt idx="4">
                  <c:v>111856</c:v>
                </c:pt>
                <c:pt idx="5">
                  <c:v>38849</c:v>
                </c:pt>
                <c:pt idx="6">
                  <c:v>80624</c:v>
                </c:pt>
                <c:pt idx="7">
                  <c:v>11567</c:v>
                </c:pt>
                <c:pt idx="8">
                  <c:v>16715</c:v>
                </c:pt>
                <c:pt idx="9">
                  <c:v>25124</c:v>
                </c:pt>
                <c:pt idx="10">
                  <c:v>4056</c:v>
                </c:pt>
                <c:pt idx="11">
                  <c:v>1592</c:v>
                </c:pt>
                <c:pt idx="12">
                  <c:v>18339</c:v>
                </c:pt>
                <c:pt idx="13">
                  <c:v>2264</c:v>
                </c:pt>
                <c:pt idx="14">
                  <c:v>2799</c:v>
                </c:pt>
                <c:pt idx="15">
                  <c:v>3516</c:v>
                </c:pt>
              </c:numCache>
            </c:numRef>
          </c:val>
        </c:ser>
        <c:ser>
          <c:idx val="12"/>
          <c:order val="11"/>
          <c:tx>
            <c:strRef>
              <c:f>'Figure 11-20'!$M$5</c:f>
              <c:strCache>
                <c:ptCount val="1"/>
                <c:pt idx="0">
                  <c:v>walked</c:v>
                </c:pt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11-20'!$M$6:$M$21</c:f>
              <c:numCache>
                <c:formatCode>#,##0</c:formatCode>
                <c:ptCount val="16"/>
                <c:pt idx="0">
                  <c:v>1732914</c:v>
                </c:pt>
                <c:pt idx="1">
                  <c:v>130173</c:v>
                </c:pt>
                <c:pt idx="2">
                  <c:v>764064</c:v>
                </c:pt>
                <c:pt idx="3">
                  <c:v>507768</c:v>
                </c:pt>
                <c:pt idx="4">
                  <c:v>292468</c:v>
                </c:pt>
                <c:pt idx="5">
                  <c:v>81962</c:v>
                </c:pt>
                <c:pt idx="6">
                  <c:v>203121</c:v>
                </c:pt>
                <c:pt idx="7">
                  <c:v>19776</c:v>
                </c:pt>
                <c:pt idx="8">
                  <c:v>28227</c:v>
                </c:pt>
                <c:pt idx="9">
                  <c:v>43013</c:v>
                </c:pt>
                <c:pt idx="10">
                  <c:v>5735</c:v>
                </c:pt>
                <c:pt idx="11" formatCode="General">
                  <c:v>926</c:v>
                </c:pt>
                <c:pt idx="12">
                  <c:v>35656</c:v>
                </c:pt>
                <c:pt idx="13">
                  <c:v>3737</c:v>
                </c:pt>
                <c:pt idx="14">
                  <c:v>8125</c:v>
                </c:pt>
                <c:pt idx="15">
                  <c:v>13564</c:v>
                </c:pt>
              </c:numCache>
            </c:numRef>
          </c:val>
        </c:ser>
        <c:ser>
          <c:idx val="13"/>
          <c:order val="12"/>
          <c:tx>
            <c:strRef>
              <c:f>'Figure 11-20'!$N$5</c:f>
              <c:strCache>
                <c:ptCount val="1"/>
                <c:pt idx="0">
                  <c:v>Other method</c:v>
                </c:pt>
              </c:strCache>
            </c:strRef>
          </c:tx>
          <c:cat>
            <c:strRef>
              <c:f>'Figure 11-20'!$A$6:$A$21</c:f>
              <c:strCache>
                <c:ptCount val="16"/>
                <c:pt idx="0">
                  <c:v>1 to 5</c:v>
                </c:pt>
                <c:pt idx="1">
                  <c:v>6 to 9 </c:v>
                </c:pt>
                <c:pt idx="2">
                  <c:v>10 to 14 </c:v>
                </c:pt>
                <c:pt idx="3">
                  <c:v>15 to 19 </c:v>
                </c:pt>
                <c:pt idx="4">
                  <c:v>20 to 24 </c:v>
                </c:pt>
                <c:pt idx="5">
                  <c:v>25 to 29 </c:v>
                </c:pt>
                <c:pt idx="6">
                  <c:v>30 to 34 </c:v>
                </c:pt>
                <c:pt idx="7">
                  <c:v>35 to 39 </c:v>
                </c:pt>
                <c:pt idx="8">
                  <c:v>40 to 44 </c:v>
                </c:pt>
                <c:pt idx="9">
                  <c:v>45 to 49 </c:v>
                </c:pt>
                <c:pt idx="10">
                  <c:v>50-54 </c:v>
                </c:pt>
                <c:pt idx="11">
                  <c:v>55-59 </c:v>
                </c:pt>
                <c:pt idx="12">
                  <c:v>60-74 </c:v>
                </c:pt>
                <c:pt idx="13">
                  <c:v>75-89 </c:v>
                </c:pt>
                <c:pt idx="14">
                  <c:v>90-120 </c:v>
                </c:pt>
                <c:pt idx="15">
                  <c:v>more than 120 </c:v>
                </c:pt>
              </c:strCache>
            </c:strRef>
          </c:cat>
          <c:val>
            <c:numRef>
              <c:f>'Figure 11-20'!$N$6:$N$21</c:f>
              <c:numCache>
                <c:formatCode>#,##0</c:formatCode>
                <c:ptCount val="16"/>
                <c:pt idx="0">
                  <c:v>214747</c:v>
                </c:pt>
                <c:pt idx="1">
                  <c:v>25943</c:v>
                </c:pt>
                <c:pt idx="2">
                  <c:v>158595</c:v>
                </c:pt>
                <c:pt idx="3">
                  <c:v>153954</c:v>
                </c:pt>
                <c:pt idx="4">
                  <c:v>134361</c:v>
                </c:pt>
                <c:pt idx="5">
                  <c:v>36466</c:v>
                </c:pt>
                <c:pt idx="6">
                  <c:v>142528</c:v>
                </c:pt>
                <c:pt idx="7">
                  <c:v>12736</c:v>
                </c:pt>
                <c:pt idx="8">
                  <c:v>31749</c:v>
                </c:pt>
                <c:pt idx="9">
                  <c:v>53337</c:v>
                </c:pt>
                <c:pt idx="10">
                  <c:v>6781</c:v>
                </c:pt>
                <c:pt idx="11">
                  <c:v>1145</c:v>
                </c:pt>
                <c:pt idx="12">
                  <c:v>64028</c:v>
                </c:pt>
                <c:pt idx="13">
                  <c:v>7521</c:v>
                </c:pt>
                <c:pt idx="14">
                  <c:v>24843</c:v>
                </c:pt>
                <c:pt idx="15">
                  <c:v>114664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38432"/>
        <c:axId val="136356992"/>
      </c:areaChart>
      <c:catAx>
        <c:axId val="1363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Trip Length in Minutes</a:t>
                </a:r>
              </a:p>
            </c:rich>
          </c:tx>
          <c:layout>
            <c:manualLayout>
              <c:xMode val="edge"/>
              <c:yMode val="edge"/>
              <c:x val="0.39081720253718283"/>
              <c:y val="0.955710151615663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/>
          <a:lstStyle/>
          <a:p>
            <a:pPr>
              <a:defRPr sz="1000" baseline="0"/>
            </a:pPr>
            <a:endParaRPr lang="en-US"/>
          </a:p>
        </c:txPr>
        <c:crossAx val="136356992"/>
        <c:crosses val="autoZero"/>
        <c:auto val="1"/>
        <c:lblAlgn val="ctr"/>
        <c:lblOffset val="100"/>
        <c:noMultiLvlLbl val="0"/>
      </c:catAx>
      <c:valAx>
        <c:axId val="136356992"/>
        <c:scaling>
          <c:orientation val="minMax"/>
          <c:min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by Trip Length in Minutes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3384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3034702526164078"/>
          <c:y val="0.48399995938612123"/>
          <c:w val="0.382949284991769"/>
          <c:h val="0.37020915930288717"/>
        </c:manualLayout>
      </c:layout>
      <c:overlay val="0"/>
      <c:spPr>
        <a:solidFill>
          <a:schemeClr val="bg1"/>
        </a:solidFill>
        <a:ln>
          <a:solidFill>
            <a:srgbClr val="002060"/>
          </a:solidFill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53838419193044E-2"/>
          <c:y val="6.6776471296728437E-2"/>
          <c:w val="0.88910596938903319"/>
          <c:h val="0.52971499977416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11-21'!$A$26</c:f>
              <c:strCache>
                <c:ptCount val="1"/>
                <c:pt idx="0">
                  <c:v>% under 20 mins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11-21'!$B$6:$O$6</c:f>
              <c:strCache>
                <c:ptCount val="14"/>
                <c:pt idx="0">
                  <c:v>All </c:v>
                </c:pt>
                <c:pt idx="1">
                  <c:v>Car Truck or Van</c:v>
                </c:pt>
                <c:pt idx="3">
                  <c:v>Bus or Trolley Bus</c:v>
                </c:pt>
                <c:pt idx="4">
                  <c:v>Streetcar or Trollley Car</c:v>
                </c:pt>
                <c:pt idx="5">
                  <c:v>Subway or Elevated</c:v>
                </c:pt>
                <c:pt idx="6">
                  <c:v>Commuter Rail</c:v>
                </c:pt>
                <c:pt idx="7">
                  <c:v>Ferryboat</c:v>
                </c:pt>
                <c:pt idx="9">
                  <c:v>Taxicab</c:v>
                </c:pt>
                <c:pt idx="10">
                  <c:v>Motorcycle</c:v>
                </c:pt>
                <c:pt idx="11">
                  <c:v>Bicycle</c:v>
                </c:pt>
                <c:pt idx="12">
                  <c:v>Walked</c:v>
                </c:pt>
                <c:pt idx="13">
                  <c:v>Other Method</c:v>
                </c:pt>
              </c:strCache>
            </c:strRef>
          </c:cat>
          <c:val>
            <c:numRef>
              <c:f>'Figure 11-21'!$B$26:$O$26</c:f>
              <c:numCache>
                <c:formatCode>0.00%</c:formatCode>
                <c:ptCount val="14"/>
                <c:pt idx="0">
                  <c:v>0.43214230962630229</c:v>
                </c:pt>
                <c:pt idx="1">
                  <c:v>0.4381071143313795</c:v>
                </c:pt>
                <c:pt idx="3">
                  <c:v>0.13976322804992691</c:v>
                </c:pt>
                <c:pt idx="4">
                  <c:v>0.12057753637632052</c:v>
                </c:pt>
                <c:pt idx="5">
                  <c:v>4.1657110303855348E-2</c:v>
                </c:pt>
                <c:pt idx="6">
                  <c:v>2.1405797470491976E-2</c:v>
                </c:pt>
                <c:pt idx="7">
                  <c:v>5.489222316145393E-2</c:v>
                </c:pt>
                <c:pt idx="9">
                  <c:v>0.63649455095739615</c:v>
                </c:pt>
                <c:pt idx="10">
                  <c:v>0.46876116936382844</c:v>
                </c:pt>
                <c:pt idx="11">
                  <c:v>0.5861579194490818</c:v>
                </c:pt>
                <c:pt idx="12">
                  <c:v>0.8097994202874591</c:v>
                </c:pt>
                <c:pt idx="13">
                  <c:v>0.46750036758554603</c:v>
                </c:pt>
              </c:numCache>
            </c:numRef>
          </c:val>
        </c:ser>
        <c:ser>
          <c:idx val="1"/>
          <c:order val="1"/>
          <c:tx>
            <c:strRef>
              <c:f>'Figure 11-21'!$A$27</c:f>
              <c:strCache>
                <c:ptCount val="1"/>
                <c:pt idx="0">
                  <c:v>% over 60 mins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11-21'!$B$6:$O$6</c:f>
              <c:strCache>
                <c:ptCount val="14"/>
                <c:pt idx="0">
                  <c:v>All </c:v>
                </c:pt>
                <c:pt idx="1">
                  <c:v>Car Truck or Van</c:v>
                </c:pt>
                <c:pt idx="3">
                  <c:v>Bus or Trolley Bus</c:v>
                </c:pt>
                <c:pt idx="4">
                  <c:v>Streetcar or Trollley Car</c:v>
                </c:pt>
                <c:pt idx="5">
                  <c:v>Subway or Elevated</c:v>
                </c:pt>
                <c:pt idx="6">
                  <c:v>Commuter Rail</c:v>
                </c:pt>
                <c:pt idx="7">
                  <c:v>Ferryboat</c:v>
                </c:pt>
                <c:pt idx="9">
                  <c:v>Taxicab</c:v>
                </c:pt>
                <c:pt idx="10">
                  <c:v>Motorcycle</c:v>
                </c:pt>
                <c:pt idx="11">
                  <c:v>Bicycle</c:v>
                </c:pt>
                <c:pt idx="12">
                  <c:v>Walked</c:v>
                </c:pt>
                <c:pt idx="13">
                  <c:v>Other Method</c:v>
                </c:pt>
              </c:strCache>
            </c:strRef>
          </c:cat>
          <c:val>
            <c:numRef>
              <c:f>'Figure 11-21'!$B$27:$O$27</c:f>
              <c:numCache>
                <c:formatCode>0.00%</c:formatCode>
                <c:ptCount val="14"/>
                <c:pt idx="0">
                  <c:v>8.1871098868975145E-2</c:v>
                </c:pt>
                <c:pt idx="1">
                  <c:v>6.7334655856912132E-2</c:v>
                </c:pt>
                <c:pt idx="3">
                  <c:v>0.31865307904497597</c:v>
                </c:pt>
                <c:pt idx="4">
                  <c:v>0.24268736296591589</c:v>
                </c:pt>
                <c:pt idx="5">
                  <c:v>0.31758157023577294</c:v>
                </c:pt>
                <c:pt idx="6">
                  <c:v>0.68285994963499441</c:v>
                </c:pt>
                <c:pt idx="7">
                  <c:v>0.57393808114961964</c:v>
                </c:pt>
                <c:pt idx="9">
                  <c:v>3.7868710413590266E-2</c:v>
                </c:pt>
                <c:pt idx="10">
                  <c:v>3.7033629295670979E-2</c:v>
                </c:pt>
                <c:pt idx="11">
                  <c:v>3.5107992487479131E-2</c:v>
                </c:pt>
                <c:pt idx="12">
                  <c:v>1.5778451752660461E-2</c:v>
                </c:pt>
                <c:pt idx="13">
                  <c:v>0.17834743678796144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67424"/>
        <c:axId val="136573312"/>
      </c:barChart>
      <c:catAx>
        <c:axId val="1365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73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7424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12636835029765"/>
          <c:y val="9.1372005841526036E-2"/>
          <c:w val="0.419453685310614"/>
          <c:h val="9.94152046783626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5.1400554097404488E-2"/>
          <c:w val="0.84560870516185482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'Figure 11-22'!$A$3</c:f>
              <c:strCache>
                <c:ptCount val="1"/>
                <c:pt idx="0">
                  <c:v>Average Commute Trip Length - All Modes</c:v>
                </c:pt>
              </c:strCache>
            </c:strRef>
          </c:tx>
          <c:cat>
            <c:numRef>
              <c:f>'Figure 11-22'!$B$2:$G$2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11-22'!$B$3:$G$3</c:f>
              <c:numCache>
                <c:formatCode>0.00</c:formatCode>
                <c:ptCount val="6"/>
                <c:pt idx="0">
                  <c:v>9.06</c:v>
                </c:pt>
                <c:pt idx="1">
                  <c:v>8.5399999999999991</c:v>
                </c:pt>
                <c:pt idx="2">
                  <c:v>10.65</c:v>
                </c:pt>
                <c:pt idx="3">
                  <c:v>11.63</c:v>
                </c:pt>
                <c:pt idx="4">
                  <c:v>12.11</c:v>
                </c:pt>
                <c:pt idx="5">
                  <c:v>11.792392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11-22'!$A$4</c:f>
              <c:strCache>
                <c:ptCount val="1"/>
                <c:pt idx="0">
                  <c:v>Average  Commute Trip Length - Private Vehicle</c:v>
                </c:pt>
              </c:strCache>
            </c:strRef>
          </c:tx>
          <c:cat>
            <c:numRef>
              <c:f>'Figure 11-22'!$B$2:$G$2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11-22'!$B$4:$G$4</c:f>
              <c:numCache>
                <c:formatCode>0.00</c:formatCode>
                <c:ptCount val="6"/>
                <c:pt idx="0">
                  <c:v>9.61</c:v>
                </c:pt>
                <c:pt idx="1">
                  <c:v>8.86</c:v>
                </c:pt>
                <c:pt idx="2">
                  <c:v>11.02</c:v>
                </c:pt>
                <c:pt idx="3">
                  <c:v>11.84</c:v>
                </c:pt>
                <c:pt idx="4">
                  <c:v>12.1</c:v>
                </c:pt>
                <c:pt idx="5">
                  <c:v>12.090863000000001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11-22'!$A$5</c:f>
              <c:strCache>
                <c:ptCount val="1"/>
                <c:pt idx="0">
                  <c:v>Average  Commute Trip Length - Transit </c:v>
                </c:pt>
              </c:strCache>
            </c:strRef>
          </c:tx>
          <c:cat>
            <c:numRef>
              <c:f>'Figure 11-22'!$B$2:$G$2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11-22'!$B$5:$G$5</c:f>
              <c:numCache>
                <c:formatCode>0.00</c:formatCode>
                <c:ptCount val="6"/>
                <c:pt idx="0">
                  <c:v>7.48</c:v>
                </c:pt>
                <c:pt idx="1">
                  <c:v>9</c:v>
                </c:pt>
                <c:pt idx="2">
                  <c:v>12.75</c:v>
                </c:pt>
                <c:pt idx="3">
                  <c:v>12.88</c:v>
                </c:pt>
                <c:pt idx="4">
                  <c:v>11.73</c:v>
                </c:pt>
                <c:pt idx="5">
                  <c:v>10.178269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11-22'!$A$6</c:f>
              <c:strCache>
                <c:ptCount val="1"/>
                <c:pt idx="0">
                  <c:v>Average  Commute Trip Length - Walk </c:v>
                </c:pt>
              </c:strCache>
            </c:strRef>
          </c:tx>
          <c:cat>
            <c:numRef>
              <c:f>'Figure 11-22'!$B$2:$G$2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11-22'!$B$6:$G$6</c:f>
              <c:numCache>
                <c:formatCode>0.00</c:formatCode>
                <c:ptCount val="6"/>
                <c:pt idx="2">
                  <c:v>0.83</c:v>
                </c:pt>
                <c:pt idx="3">
                  <c:v>0.74</c:v>
                </c:pt>
                <c:pt idx="4">
                  <c:v>0.91</c:v>
                </c:pt>
                <c:pt idx="5">
                  <c:v>0.97604299999999999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82112"/>
        <c:axId val="136688000"/>
      </c:lineChart>
      <c:catAx>
        <c:axId val="1366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88000"/>
        <c:crosses val="autoZero"/>
        <c:auto val="1"/>
        <c:lblAlgn val="ctr"/>
        <c:lblOffset val="100"/>
        <c:noMultiLvlLbl val="0"/>
      </c:catAx>
      <c:valAx>
        <c:axId val="13668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</a:t>
                </a:r>
              </a:p>
            </c:rich>
          </c:tx>
          <c:layout>
            <c:manualLayout>
              <c:xMode val="edge"/>
              <c:yMode val="edge"/>
              <c:x val="6.8333333333333336E-3"/>
              <c:y val="0.3504068241469816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66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"/>
          <c:y val="0.44677092446777489"/>
          <c:w val="0.66111111111111109"/>
          <c:h val="0.268495188101487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7816607193764"/>
          <c:y val="6.6485646693266467E-2"/>
          <c:w val="0.57356827587562786"/>
          <c:h val="0.82117509974930258"/>
        </c:manualLayout>
      </c:layout>
      <c:lineChart>
        <c:grouping val="standard"/>
        <c:varyColors val="0"/>
        <c:ser>
          <c:idx val="2"/>
          <c:order val="0"/>
          <c:tx>
            <c:strRef>
              <c:f>'Figure 11-23'!$A$9</c:f>
              <c:strCache>
                <c:ptCount val="1"/>
                <c:pt idx="0">
                  <c:v>Average Commute Speed (miles per hour)</c:v>
                </c:pt>
              </c:strCache>
            </c:strRef>
          </c:tx>
          <c:dLbls>
            <c:dLbl>
              <c:idx val="1"/>
              <c:layout>
                <c:manualLayout>
                  <c:x val="-4.0867812871705642E-2"/>
                  <c:y val="-0.103598742982239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861570674452214E-2"/>
                  <c:y val="-8.1177218318562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364691773078924E-2"/>
                  <c:y val="-9.4630133116768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11-23'!$B$5:$G$5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11-23'!$B$9:$G$9</c:f>
              <c:numCache>
                <c:formatCode>0.00</c:formatCode>
                <c:ptCount val="6"/>
                <c:pt idx="0">
                  <c:v>34.72</c:v>
                </c:pt>
                <c:pt idx="1">
                  <c:v>26.84</c:v>
                </c:pt>
                <c:pt idx="2">
                  <c:v>33.35</c:v>
                </c:pt>
                <c:pt idx="3">
                  <c:v>34.67</c:v>
                </c:pt>
                <c:pt idx="4">
                  <c:v>32.229999999999997</c:v>
                </c:pt>
                <c:pt idx="5">
                  <c:v>27.497664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11-23'!$A$8</c:f>
              <c:strCache>
                <c:ptCount val="1"/>
                <c:pt idx="0">
                  <c:v>Average Commute Travel Time (minutes)</c:v>
                </c:pt>
              </c:strCache>
            </c:strRef>
          </c:tx>
          <c:dLbls>
            <c:dLbl>
              <c:idx val="0"/>
              <c:layout>
                <c:manualLayout>
                  <c:x val="-4.3364691773078952E-2"/>
                  <c:y val="4.530277885667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364691773078924E-2"/>
                  <c:y val="3.1849864058472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874055068959167E-2"/>
                  <c:y val="2.7365559125737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861570674452214E-2"/>
                  <c:y val="4.530277885667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11-23'!$B$5:$G$5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11-23'!$B$8:$G$8</c:f>
              <c:numCache>
                <c:formatCode>0.00</c:formatCode>
                <c:ptCount val="6"/>
                <c:pt idx="0">
                  <c:v>19.23</c:v>
                </c:pt>
                <c:pt idx="1">
                  <c:v>18.2</c:v>
                </c:pt>
                <c:pt idx="2">
                  <c:v>19.600000000000001</c:v>
                </c:pt>
                <c:pt idx="3">
                  <c:v>20.65</c:v>
                </c:pt>
                <c:pt idx="4">
                  <c:v>23.32</c:v>
                </c:pt>
                <c:pt idx="5">
                  <c:v>23.851738000000001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11-23'!$A$7</c:f>
              <c:strCache>
                <c:ptCount val="1"/>
                <c:pt idx="0">
                  <c:v>Average Commute Trip Length (miles)</c:v>
                </c:pt>
              </c:strCache>
            </c:strRef>
          </c:tx>
          <c:dLbls>
            <c:dLbl>
              <c:idx val="0"/>
              <c:layout>
                <c:manualLayout>
                  <c:x val="-3.7035005455778681E-2"/>
                  <c:y val="4.530277885667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035005455778702E-2"/>
                  <c:y val="3.6334168991207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11-23'!$B$5:$G$5</c:f>
              <c:numCache>
                <c:formatCode>General</c:formatCode>
                <c:ptCount val="6"/>
                <c:pt idx="0">
                  <c:v>1977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2001</c:v>
                </c:pt>
                <c:pt idx="5">
                  <c:v>2009</c:v>
                </c:pt>
              </c:numCache>
            </c:numRef>
          </c:cat>
          <c:val>
            <c:numRef>
              <c:f>'Figure 11-23'!$B$7:$G$7</c:f>
              <c:numCache>
                <c:formatCode>0.00</c:formatCode>
                <c:ptCount val="6"/>
                <c:pt idx="0">
                  <c:v>9.06</c:v>
                </c:pt>
                <c:pt idx="1">
                  <c:v>8.5399999999999991</c:v>
                </c:pt>
                <c:pt idx="2">
                  <c:v>10.65</c:v>
                </c:pt>
                <c:pt idx="3">
                  <c:v>11.63</c:v>
                </c:pt>
                <c:pt idx="4">
                  <c:v>12.11</c:v>
                </c:pt>
                <c:pt idx="5">
                  <c:v>11.792392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50816"/>
        <c:axId val="136877184"/>
      </c:lineChart>
      <c:catAx>
        <c:axId val="136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6877184"/>
        <c:crosses val="autoZero"/>
        <c:auto val="1"/>
        <c:lblAlgn val="ctr"/>
        <c:lblOffset val="100"/>
        <c:noMultiLvlLbl val="0"/>
      </c:catAx>
      <c:valAx>
        <c:axId val="136877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Speed, Travel Time, and Length</a:t>
                </a:r>
              </a:p>
            </c:rich>
          </c:tx>
          <c:layout>
            <c:manualLayout>
              <c:xMode val="edge"/>
              <c:yMode val="edge"/>
              <c:x val="2.9126190686838308E-2"/>
              <c:y val="6.2001341760531063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36850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184337651977372"/>
          <c:y val="6.71526429151513E-2"/>
          <c:w val="0.23538628965938357"/>
          <c:h val="0.815016772006638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72142295123409E-2"/>
          <c:y val="4.170457693923333E-2"/>
          <c:w val="0.85829918962536678"/>
          <c:h val="0.606168965721390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11-3'!$D$29</c:f>
              <c:strCache>
                <c:ptCount val="1"/>
                <c:pt idx="0">
                  <c:v>Percent Under 20 Minutes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7527352297592856E-3"/>
                  <c:y val="-3.178206583427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0862656072644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72417707150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8319613563206E-17"/>
                  <c:y val="1.36208853575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488319613563206E-17"/>
                  <c:y val="-1.36208853575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697663922712641E-16"/>
                  <c:y val="2.72417707150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501699239786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11-3'!$E$28:$M$28</c:f>
              <c:strCache>
                <c:ptCount val="9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  <c:pt idx="8">
                  <c:v>All times</c:v>
                </c:pt>
              </c:strCache>
            </c:strRef>
          </c:cat>
          <c:val>
            <c:numRef>
              <c:f>'Figure 11-3'!$E$29:$M$29</c:f>
              <c:numCache>
                <c:formatCode>General</c:formatCode>
                <c:ptCount val="9"/>
                <c:pt idx="0">
                  <c:v>0.35673199236553821</c:v>
                </c:pt>
                <c:pt idx="1">
                  <c:v>0.33770957724216771</c:v>
                </c:pt>
                <c:pt idx="2">
                  <c:v>0.35908665956633562</c:v>
                </c:pt>
                <c:pt idx="3">
                  <c:v>0.4229331271243702</c:v>
                </c:pt>
                <c:pt idx="4">
                  <c:v>0.47285351995903341</c:v>
                </c:pt>
                <c:pt idx="5">
                  <c:v>0.51920889350051136</c:v>
                </c:pt>
                <c:pt idx="6">
                  <c:v>0.53944382845265193</c:v>
                </c:pt>
                <c:pt idx="7">
                  <c:v>0.50852719287374282</c:v>
                </c:pt>
                <c:pt idx="8">
                  <c:v>0.43214230962630229</c:v>
                </c:pt>
              </c:numCache>
            </c:numRef>
          </c:val>
        </c:ser>
        <c:ser>
          <c:idx val="1"/>
          <c:order val="1"/>
          <c:tx>
            <c:strRef>
              <c:f>'Figure 11-3'!$D$30</c:f>
              <c:strCache>
                <c:ptCount val="1"/>
                <c:pt idx="0">
                  <c:v>Percent Over 60 Minutes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505470459518599E-2"/>
                  <c:y val="-1.8161180476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294200718257742E-2"/>
                  <c:y val="2.4244857838985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340627279358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87892049598834E-2"/>
                  <c:y val="-2.7241770715096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505470459518599E-2"/>
                  <c:y val="-2.270147559591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527352297591936E-3"/>
                  <c:y val="-2.2701475595913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670313639679067E-2"/>
                  <c:y val="-2.270147559591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505470459518491E-2"/>
                  <c:y val="-1.36208853575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505470459518387E-2"/>
                  <c:y val="-1.3620885357548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11-3'!$E$28:$M$28</c:f>
              <c:strCache>
                <c:ptCount val="9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  <c:pt idx="8">
                  <c:v>All times</c:v>
                </c:pt>
              </c:strCache>
            </c:strRef>
          </c:cat>
          <c:val>
            <c:numRef>
              <c:f>'Figure 11-3'!$E$30:$M$30</c:f>
              <c:numCache>
                <c:formatCode>General</c:formatCode>
                <c:ptCount val="9"/>
                <c:pt idx="0">
                  <c:v>0.16811887407444756</c:v>
                </c:pt>
                <c:pt idx="1">
                  <c:v>0.14352541946407343</c:v>
                </c:pt>
                <c:pt idx="2">
                  <c:v>0.10594613033917963</c:v>
                </c:pt>
                <c:pt idx="3">
                  <c:v>7.0627262427295862E-2</c:v>
                </c:pt>
                <c:pt idx="4">
                  <c:v>5.6661752079903829E-2</c:v>
                </c:pt>
                <c:pt idx="5">
                  <c:v>5.2958792288061128E-2</c:v>
                </c:pt>
                <c:pt idx="6">
                  <c:v>5.6522581972188735E-2</c:v>
                </c:pt>
                <c:pt idx="7">
                  <c:v>5.8691417990937071E-2</c:v>
                </c:pt>
                <c:pt idx="8">
                  <c:v>8.1871098868975145E-2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89536"/>
        <c:axId val="65491328"/>
      </c:barChart>
      <c:catAx>
        <c:axId val="654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491328"/>
        <c:crosses val="autoZero"/>
        <c:auto val="1"/>
        <c:lblAlgn val="ctr"/>
        <c:lblOffset val="100"/>
        <c:noMultiLvlLbl val="0"/>
      </c:catAx>
      <c:valAx>
        <c:axId val="65491328"/>
        <c:scaling>
          <c:orientation val="minMax"/>
          <c:max val="0.7000000000000000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Perrcent of Work Trip</a:t>
                </a:r>
                <a:r>
                  <a:rPr lang="en-US" baseline="0"/>
                  <a:t> Departures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65489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770642728739871"/>
          <c:y val="4.9943246311010214E-2"/>
          <c:w val="0.76708167496568402"/>
          <c:h val="8.2101763386273646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0527567833284"/>
          <c:y val="3.5270585501443408E-2"/>
          <c:w val="0.85446852588242528"/>
          <c:h val="0.66726858348154838"/>
        </c:manualLayout>
      </c:layout>
      <c:lineChart>
        <c:grouping val="standard"/>
        <c:varyColors val="0"/>
        <c:ser>
          <c:idx val="0"/>
          <c:order val="0"/>
          <c:tx>
            <c:strRef>
              <c:f>'Figure 11-4'!$C$28:$D$28</c:f>
              <c:strCache>
                <c:ptCount val="1"/>
                <c:pt idx="0">
                  <c:v>2000 Percent Under 20 Minutes</c:v>
                </c:pt>
              </c:strCache>
            </c:strRef>
          </c:tx>
          <c:marker>
            <c:symbol val="none"/>
          </c:marker>
          <c:cat>
            <c:strRef>
              <c:f>'Figure 11-4'!$E$27:$L$27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11-4'!$E$28:$L$28</c:f>
              <c:numCache>
                <c:formatCode>General</c:formatCode>
                <c:ptCount val="8"/>
                <c:pt idx="0">
                  <c:v>0.36718141779158148</c:v>
                </c:pt>
                <c:pt idx="1">
                  <c:v>0.33887699381077946</c:v>
                </c:pt>
                <c:pt idx="2">
                  <c:v>0.36752564618787642</c:v>
                </c:pt>
                <c:pt idx="3">
                  <c:v>0.43793467106806988</c:v>
                </c:pt>
                <c:pt idx="4">
                  <c:v>0.50678685339478258</c:v>
                </c:pt>
                <c:pt idx="5">
                  <c:v>0.54110592159679671</c:v>
                </c:pt>
                <c:pt idx="6">
                  <c:v>0.53231819077517772</c:v>
                </c:pt>
                <c:pt idx="7">
                  <c:v>0.5363219460219828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11-4'!$C$29:$D$29</c:f>
              <c:strCache>
                <c:ptCount val="1"/>
                <c:pt idx="0">
                  <c:v>2000 Percent Over 60 Minutes</c:v>
                </c:pt>
              </c:strCache>
            </c:strRef>
          </c:tx>
          <c:marker>
            <c:symbol val="none"/>
          </c:marker>
          <c:cat>
            <c:strRef>
              <c:f>'Figure 11-4'!$E$27:$L$27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11-4'!$E$29:$L$29</c:f>
              <c:numCache>
                <c:formatCode>General</c:formatCode>
                <c:ptCount val="8"/>
                <c:pt idx="0">
                  <c:v>0.15313696955692063</c:v>
                </c:pt>
                <c:pt idx="1">
                  <c:v>0.14887895257198869</c:v>
                </c:pt>
                <c:pt idx="2">
                  <c:v>0.10229061479794252</c:v>
                </c:pt>
                <c:pt idx="3">
                  <c:v>7.1548507547862128E-2</c:v>
                </c:pt>
                <c:pt idx="4">
                  <c:v>5.2677608975427309E-2</c:v>
                </c:pt>
                <c:pt idx="5">
                  <c:v>4.944431025618154E-2</c:v>
                </c:pt>
                <c:pt idx="6">
                  <c:v>5.616229221128035E-2</c:v>
                </c:pt>
                <c:pt idx="7">
                  <c:v>5.4704529058543727E-2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11-4'!$C$30:$D$30</c:f>
              <c:strCache>
                <c:ptCount val="1"/>
                <c:pt idx="0">
                  <c:v>2000 Percent Over 60 Minutes</c:v>
                </c:pt>
              </c:strCache>
            </c:strRef>
          </c:tx>
          <c:marker>
            <c:symbol val="none"/>
          </c:marker>
          <c:cat>
            <c:strRef>
              <c:f>'Figure 11-4'!$E$27:$L$27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11-4'!$E$30:$L$30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3"/>
          <c:order val="3"/>
          <c:tx>
            <c:strRef>
              <c:f>'Figure 11-4'!$C$31:$D$31</c:f>
              <c:strCache>
                <c:ptCount val="1"/>
                <c:pt idx="0">
                  <c:v>2011 Percent Under 20 Minutes</c:v>
                </c:pt>
              </c:strCache>
            </c:strRef>
          </c:tx>
          <c:marker>
            <c:symbol val="none"/>
          </c:marker>
          <c:cat>
            <c:strRef>
              <c:f>'Figure 11-4'!$E$27:$L$27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11-4'!$E$31:$L$31</c:f>
              <c:numCache>
                <c:formatCode>General</c:formatCode>
                <c:ptCount val="8"/>
                <c:pt idx="0">
                  <c:v>0.35673199236553821</c:v>
                </c:pt>
                <c:pt idx="1">
                  <c:v>0.33770957724216771</c:v>
                </c:pt>
                <c:pt idx="2">
                  <c:v>0.35908665956633562</c:v>
                </c:pt>
                <c:pt idx="3">
                  <c:v>0.4229331271243702</c:v>
                </c:pt>
                <c:pt idx="4">
                  <c:v>0.47285351995903341</c:v>
                </c:pt>
                <c:pt idx="5">
                  <c:v>0.51920889350051136</c:v>
                </c:pt>
                <c:pt idx="6">
                  <c:v>0.53944382845265193</c:v>
                </c:pt>
                <c:pt idx="7">
                  <c:v>0.50852719287374282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11-4'!$C$32:$D$32</c:f>
              <c:strCache>
                <c:ptCount val="1"/>
                <c:pt idx="0">
                  <c:v>2011 Percent Over 60 Minutes</c:v>
                </c:pt>
              </c:strCache>
            </c:strRef>
          </c:tx>
          <c:marker>
            <c:symbol val="none"/>
          </c:marker>
          <c:cat>
            <c:strRef>
              <c:f>'Figure 11-4'!$E$27:$L$27</c:f>
              <c:strCache>
                <c:ptCount val="8"/>
                <c:pt idx="0">
                  <c:v>12:00am-5am</c:v>
                </c:pt>
                <c:pt idx="1">
                  <c:v>5-6 am</c:v>
                </c:pt>
                <c:pt idx="2">
                  <c:v>6-7am</c:v>
                </c:pt>
                <c:pt idx="3">
                  <c:v>7-8am</c:v>
                </c:pt>
                <c:pt idx="4">
                  <c:v>8-9am</c:v>
                </c:pt>
                <c:pt idx="5">
                  <c:v>9-10am</c:v>
                </c:pt>
                <c:pt idx="6">
                  <c:v>10-noon</c:v>
                </c:pt>
                <c:pt idx="7">
                  <c:v>Noon-Midnight</c:v>
                </c:pt>
              </c:strCache>
            </c:strRef>
          </c:cat>
          <c:val>
            <c:numRef>
              <c:f>'Figure 11-4'!$E$32:$L$32</c:f>
              <c:numCache>
                <c:formatCode>General</c:formatCode>
                <c:ptCount val="8"/>
                <c:pt idx="0">
                  <c:v>0.16811887407444756</c:v>
                </c:pt>
                <c:pt idx="1">
                  <c:v>0.14352541946407343</c:v>
                </c:pt>
                <c:pt idx="2">
                  <c:v>0.10594613033917963</c:v>
                </c:pt>
                <c:pt idx="3">
                  <c:v>7.0627262427295862E-2</c:v>
                </c:pt>
                <c:pt idx="4">
                  <c:v>5.6661752079903829E-2</c:v>
                </c:pt>
                <c:pt idx="5">
                  <c:v>5.2958792288061128E-2</c:v>
                </c:pt>
                <c:pt idx="6">
                  <c:v>5.6522581972188735E-2</c:v>
                </c:pt>
                <c:pt idx="7">
                  <c:v>5.8691417990937071E-2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34304"/>
        <c:axId val="65635840"/>
      </c:lineChart>
      <c:catAx>
        <c:axId val="6563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635840"/>
        <c:crosses val="autoZero"/>
        <c:auto val="1"/>
        <c:lblAlgn val="ctr"/>
        <c:lblOffset val="100"/>
        <c:noMultiLvlLbl val="0"/>
      </c:catAx>
      <c:valAx>
        <c:axId val="65635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Work Trip</a:t>
                </a:r>
                <a:r>
                  <a:rPr lang="en-US" baseline="0"/>
                  <a:t> Departures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952322314899919E-2"/>
              <c:y val="4.1118271112819182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6563430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2827078889386318"/>
          <c:y val="0.35414301929625419"/>
          <c:w val="0.75304593614761361"/>
          <c:h val="0.1573930840937731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6620150203996"/>
          <c:y val="4.1573196207616896E-2"/>
          <c:w val="0.83839089420753099"/>
          <c:h val="0.64277422465049017"/>
        </c:manualLayout>
      </c:layout>
      <c:lineChart>
        <c:grouping val="standard"/>
        <c:varyColors val="0"/>
        <c:ser>
          <c:idx val="0"/>
          <c:order val="0"/>
          <c:tx>
            <c:strRef>
              <c:f>'Figure 11-5'!$B$5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'Figure 11-5'!$A$6:$A$19</c:f>
              <c:strCache>
                <c:ptCount val="14"/>
                <c:pt idx="0">
                  <c:v>12:00 a.m. to 4:59</c:v>
                </c:pt>
                <c:pt idx="1">
                  <c:v>5.00 a.m. to 5:29</c:v>
                </c:pt>
                <c:pt idx="2">
                  <c:v>5.30 a.m. to 5:59</c:v>
                </c:pt>
                <c:pt idx="3">
                  <c:v>6.00 a.m. to 6:29</c:v>
                </c:pt>
                <c:pt idx="4">
                  <c:v>6.30 a.m. to 6:59</c:v>
                </c:pt>
                <c:pt idx="5">
                  <c:v>7.00 a.m. to 7:29</c:v>
                </c:pt>
                <c:pt idx="6">
                  <c:v>7.30 a.m. to 7:59</c:v>
                </c:pt>
                <c:pt idx="7">
                  <c:v>8.00 a.m. to 8:29</c:v>
                </c:pt>
                <c:pt idx="8">
                  <c:v>8.30 a.m. to 8:59</c:v>
                </c:pt>
                <c:pt idx="9">
                  <c:v>9.00 a.m. to 9:59</c:v>
                </c:pt>
                <c:pt idx="10">
                  <c:v>10.00 a.m. to 10.59</c:v>
                </c:pt>
                <c:pt idx="11">
                  <c:v>11.00 a.m. to 11:59</c:v>
                </c:pt>
                <c:pt idx="12">
                  <c:v>12:00p.m. to 3:59</c:v>
                </c:pt>
                <c:pt idx="13">
                  <c:v>4:00 p.m. to 11:59</c:v>
                </c:pt>
              </c:strCache>
            </c:strRef>
          </c:cat>
          <c:val>
            <c:numRef>
              <c:f>'Figure 11-5'!$F$6:$F$19</c:f>
              <c:numCache>
                <c:formatCode>#,##0.0</c:formatCode>
                <c:ptCount val="14"/>
                <c:pt idx="0">
                  <c:v>4.0255859999999997</c:v>
                </c:pt>
                <c:pt idx="1">
                  <c:v>3.4326300000000001</c:v>
                </c:pt>
                <c:pt idx="2">
                  <c:v>4.1460160000000004</c:v>
                </c:pt>
                <c:pt idx="3">
                  <c:v>7.2906610000000001</c:v>
                </c:pt>
                <c:pt idx="4">
                  <c:v>7.3802969999999997</c:v>
                </c:pt>
                <c:pt idx="5">
                  <c:v>9.9809400000000004</c:v>
                </c:pt>
                <c:pt idx="6">
                  <c:v>7.5992430000000004</c:v>
                </c:pt>
                <c:pt idx="7">
                  <c:v>6.9524819999999998</c:v>
                </c:pt>
                <c:pt idx="8">
                  <c:v>3.0820150000000002</c:v>
                </c:pt>
                <c:pt idx="9">
                  <c:v>3.8277009999999998</c:v>
                </c:pt>
                <c:pt idx="10">
                  <c:v>1.7036290000000001</c:v>
                </c:pt>
                <c:pt idx="11">
                  <c:v>0.83910499999999999</c:v>
                </c:pt>
                <c:pt idx="12">
                  <c:v>4.8051360000000001</c:v>
                </c:pt>
                <c:pt idx="13">
                  <c:v>4.787509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11-5'!$C$5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'Figure 11-5'!$A$6:$A$19</c:f>
              <c:strCache>
                <c:ptCount val="14"/>
                <c:pt idx="0">
                  <c:v>12:00 a.m. to 4:59</c:v>
                </c:pt>
                <c:pt idx="1">
                  <c:v>5.00 a.m. to 5:29</c:v>
                </c:pt>
                <c:pt idx="2">
                  <c:v>5.30 a.m. to 5:59</c:v>
                </c:pt>
                <c:pt idx="3">
                  <c:v>6.00 a.m. to 6:29</c:v>
                </c:pt>
                <c:pt idx="4">
                  <c:v>6.30 a.m. to 6:59</c:v>
                </c:pt>
                <c:pt idx="5">
                  <c:v>7.00 a.m. to 7:29</c:v>
                </c:pt>
                <c:pt idx="6">
                  <c:v>7.30 a.m. to 7:59</c:v>
                </c:pt>
                <c:pt idx="7">
                  <c:v>8.00 a.m. to 8:29</c:v>
                </c:pt>
                <c:pt idx="8">
                  <c:v>8.30 a.m. to 8:59</c:v>
                </c:pt>
                <c:pt idx="9">
                  <c:v>9.00 a.m. to 9:59</c:v>
                </c:pt>
                <c:pt idx="10">
                  <c:v>10.00 a.m. to 10.59</c:v>
                </c:pt>
                <c:pt idx="11">
                  <c:v>11.00 a.m. to 11:59</c:v>
                </c:pt>
                <c:pt idx="12">
                  <c:v>12:00p.m. to 3:59</c:v>
                </c:pt>
                <c:pt idx="13">
                  <c:v>4:00 p.m. to 11:59</c:v>
                </c:pt>
              </c:strCache>
            </c:strRef>
          </c:cat>
          <c:val>
            <c:numRef>
              <c:f>'Figure 11-5'!$G$6:$G$19</c:f>
              <c:numCache>
                <c:formatCode>#,##0.0</c:formatCode>
                <c:ptCount val="14"/>
                <c:pt idx="0">
                  <c:v>1.6864079999999999</c:v>
                </c:pt>
                <c:pt idx="1">
                  <c:v>1.392949</c:v>
                </c:pt>
                <c:pt idx="2">
                  <c:v>2.1722079999999999</c:v>
                </c:pt>
                <c:pt idx="3">
                  <c:v>4.2058910000000003</c:v>
                </c:pt>
                <c:pt idx="4">
                  <c:v>5.7708279999999998</c:v>
                </c:pt>
                <c:pt idx="5">
                  <c:v>9.6446850000000008</c:v>
                </c:pt>
                <c:pt idx="6">
                  <c:v>9.3542079999999999</c:v>
                </c:pt>
                <c:pt idx="7">
                  <c:v>7.8162960000000004</c:v>
                </c:pt>
                <c:pt idx="8">
                  <c:v>4.1300309999999998</c:v>
                </c:pt>
                <c:pt idx="9">
                  <c:v>4.508724</c:v>
                </c:pt>
                <c:pt idx="10">
                  <c:v>2.0787930000000001</c:v>
                </c:pt>
                <c:pt idx="11">
                  <c:v>0.95484599999999997</c:v>
                </c:pt>
                <c:pt idx="12">
                  <c:v>4.5587400000000002</c:v>
                </c:pt>
                <c:pt idx="13">
                  <c:v>4.197209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49664"/>
        <c:axId val="65651456"/>
      </c:lineChart>
      <c:catAx>
        <c:axId val="656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651456"/>
        <c:crosses val="autoZero"/>
        <c:auto val="1"/>
        <c:lblAlgn val="ctr"/>
        <c:lblOffset val="100"/>
        <c:noMultiLvlLbl val="0"/>
      </c:catAx>
      <c:valAx>
        <c:axId val="6565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 Trip Departures (Millions)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65649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801808684805484"/>
          <c:y val="5.7142857142857141E-2"/>
          <c:w val="0.31122434448169228"/>
          <c:h val="7.78894423911296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11-6'!$E$18</c:f>
              <c:strCache>
                <c:ptCount val="1"/>
                <c:pt idx="0">
                  <c:v>Car Truck or Van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11-6'!$F$18:$T$18</c:f>
              <c:numCache>
                <c:formatCode>#,##0</c:formatCode>
                <c:ptCount val="15"/>
                <c:pt idx="0">
                  <c:v>5241323</c:v>
                </c:pt>
                <c:pt idx="1">
                  <c:v>4394625</c:v>
                </c:pt>
                <c:pt idx="2">
                  <c:v>5837685</c:v>
                </c:pt>
                <c:pt idx="3">
                  <c:v>10475346</c:v>
                </c:pt>
                <c:pt idx="4">
                  <c:v>12166392</c:v>
                </c:pt>
                <c:pt idx="5">
                  <c:v>17934166</c:v>
                </c:pt>
                <c:pt idx="6">
                  <c:v>15630459</c:v>
                </c:pt>
                <c:pt idx="7">
                  <c:v>12985122</c:v>
                </c:pt>
                <c:pt idx="8">
                  <c:v>6338291</c:v>
                </c:pt>
                <c:pt idx="9">
                  <c:v>7179213</c:v>
                </c:pt>
                <c:pt idx="10">
                  <c:v>3217296</c:v>
                </c:pt>
                <c:pt idx="11">
                  <c:v>1504201</c:v>
                </c:pt>
                <c:pt idx="12">
                  <c:v>8157216</c:v>
                </c:pt>
                <c:pt idx="13">
                  <c:v>8003965</c:v>
                </c:pt>
                <c:pt idx="14">
                  <c:v>119065300</c:v>
                </c:pt>
              </c:numCache>
            </c:numRef>
          </c:val>
        </c:ser>
        <c:ser>
          <c:idx val="1"/>
          <c:order val="1"/>
          <c:tx>
            <c:strRef>
              <c:f>'Figure 11-6'!$E$19</c:f>
              <c:strCache>
                <c:ptCount val="1"/>
                <c:pt idx="0">
                  <c:v>Transit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11-6'!$F$19:$T$19</c:f>
              <c:numCache>
                <c:formatCode>#,##0</c:formatCode>
                <c:ptCount val="15"/>
                <c:pt idx="0">
                  <c:v>208404</c:v>
                </c:pt>
                <c:pt idx="1">
                  <c:v>250462</c:v>
                </c:pt>
                <c:pt idx="2">
                  <c:v>284988</c:v>
                </c:pt>
                <c:pt idx="3">
                  <c:v>625925</c:v>
                </c:pt>
                <c:pt idx="4">
                  <c:v>598574</c:v>
                </c:pt>
                <c:pt idx="5">
                  <c:v>1083538</c:v>
                </c:pt>
                <c:pt idx="6">
                  <c:v>731431</c:v>
                </c:pt>
                <c:pt idx="7">
                  <c:v>1029772</c:v>
                </c:pt>
                <c:pt idx="8">
                  <c:v>418635</c:v>
                </c:pt>
                <c:pt idx="9">
                  <c:v>528006</c:v>
                </c:pt>
                <c:pt idx="10">
                  <c:v>235489</c:v>
                </c:pt>
                <c:pt idx="11">
                  <c:v>120851</c:v>
                </c:pt>
                <c:pt idx="12">
                  <c:v>518066</c:v>
                </c:pt>
                <c:pt idx="13">
                  <c:v>357515</c:v>
                </c:pt>
                <c:pt idx="14">
                  <c:v>6991656</c:v>
                </c:pt>
              </c:numCache>
            </c:numRef>
          </c:val>
        </c:ser>
        <c:ser>
          <c:idx val="3"/>
          <c:order val="2"/>
          <c:tx>
            <c:strRef>
              <c:f>'Figure 11-6'!$E$20</c:f>
              <c:strCache>
                <c:ptCount val="1"/>
                <c:pt idx="0">
                  <c:v>Taxicab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11-6'!$F$20:$T$20</c:f>
              <c:numCache>
                <c:formatCode>#,##0</c:formatCode>
                <c:ptCount val="15"/>
                <c:pt idx="0">
                  <c:v>9324</c:v>
                </c:pt>
                <c:pt idx="1">
                  <c:v>5238</c:v>
                </c:pt>
                <c:pt idx="2">
                  <c:v>4330</c:v>
                </c:pt>
                <c:pt idx="3">
                  <c:v>11568</c:v>
                </c:pt>
                <c:pt idx="4">
                  <c:v>9139</c:v>
                </c:pt>
                <c:pt idx="5">
                  <c:v>12753</c:v>
                </c:pt>
                <c:pt idx="6">
                  <c:v>13462</c:v>
                </c:pt>
                <c:pt idx="7">
                  <c:v>18142</c:v>
                </c:pt>
                <c:pt idx="8">
                  <c:v>15501</c:v>
                </c:pt>
                <c:pt idx="9">
                  <c:v>16901</c:v>
                </c:pt>
                <c:pt idx="10">
                  <c:v>6475</c:v>
                </c:pt>
                <c:pt idx="11">
                  <c:v>3940</c:v>
                </c:pt>
                <c:pt idx="12">
                  <c:v>16619</c:v>
                </c:pt>
                <c:pt idx="13">
                  <c:v>20490</c:v>
                </c:pt>
                <c:pt idx="14">
                  <c:v>163882</c:v>
                </c:pt>
              </c:numCache>
            </c:numRef>
          </c:val>
        </c:ser>
        <c:ser>
          <c:idx val="4"/>
          <c:order val="3"/>
          <c:tx>
            <c:strRef>
              <c:f>'Figure 11-6'!$E$21</c:f>
              <c:strCache>
                <c:ptCount val="1"/>
                <c:pt idx="0">
                  <c:v>Motorcycle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11-6'!$F$21:$T$21</c:f>
              <c:numCache>
                <c:formatCode>#,##0</c:formatCode>
                <c:ptCount val="15"/>
                <c:pt idx="0">
                  <c:v>14976</c:v>
                </c:pt>
                <c:pt idx="1">
                  <c:v>12583</c:v>
                </c:pt>
                <c:pt idx="2">
                  <c:v>18462</c:v>
                </c:pt>
                <c:pt idx="3">
                  <c:v>27563</c:v>
                </c:pt>
                <c:pt idx="4">
                  <c:v>33684</c:v>
                </c:pt>
                <c:pt idx="5">
                  <c:v>37090</c:v>
                </c:pt>
                <c:pt idx="6">
                  <c:v>33950</c:v>
                </c:pt>
                <c:pt idx="7">
                  <c:v>20500</c:v>
                </c:pt>
                <c:pt idx="8">
                  <c:v>13968</c:v>
                </c:pt>
                <c:pt idx="9">
                  <c:v>13558</c:v>
                </c:pt>
                <c:pt idx="10">
                  <c:v>9143</c:v>
                </c:pt>
                <c:pt idx="11">
                  <c:v>4075</c:v>
                </c:pt>
                <c:pt idx="12">
                  <c:v>23787</c:v>
                </c:pt>
                <c:pt idx="13">
                  <c:v>19242</c:v>
                </c:pt>
                <c:pt idx="14">
                  <c:v>282581</c:v>
                </c:pt>
              </c:numCache>
            </c:numRef>
          </c:val>
        </c:ser>
        <c:ser>
          <c:idx val="5"/>
          <c:order val="4"/>
          <c:tx>
            <c:strRef>
              <c:f>'Figure 11-6'!$E$22</c:f>
              <c:strCache>
                <c:ptCount val="1"/>
                <c:pt idx="0">
                  <c:v>Bicycle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11-6'!$F$22:$T$22</c:f>
              <c:numCache>
                <c:formatCode>#,##0</c:formatCode>
                <c:ptCount val="15"/>
                <c:pt idx="0">
                  <c:v>22090</c:v>
                </c:pt>
                <c:pt idx="1">
                  <c:v>17704</c:v>
                </c:pt>
                <c:pt idx="2">
                  <c:v>26040</c:v>
                </c:pt>
                <c:pt idx="3">
                  <c:v>40589</c:v>
                </c:pt>
                <c:pt idx="4">
                  <c:v>48966</c:v>
                </c:pt>
                <c:pt idx="5">
                  <c:v>68667</c:v>
                </c:pt>
                <c:pt idx="6">
                  <c:v>82937</c:v>
                </c:pt>
                <c:pt idx="7">
                  <c:v>90687</c:v>
                </c:pt>
                <c:pt idx="8">
                  <c:v>64377</c:v>
                </c:pt>
                <c:pt idx="9">
                  <c:v>88189</c:v>
                </c:pt>
                <c:pt idx="10">
                  <c:v>48640</c:v>
                </c:pt>
                <c:pt idx="11">
                  <c:v>20662</c:v>
                </c:pt>
                <c:pt idx="12">
                  <c:v>80390</c:v>
                </c:pt>
                <c:pt idx="13">
                  <c:v>66782</c:v>
                </c:pt>
                <c:pt idx="14">
                  <c:v>766720</c:v>
                </c:pt>
              </c:numCache>
            </c:numRef>
          </c:val>
        </c:ser>
        <c:ser>
          <c:idx val="6"/>
          <c:order val="5"/>
          <c:tx>
            <c:strRef>
              <c:f>'Figure 11-6'!$E$23</c:f>
              <c:strCache>
                <c:ptCount val="1"/>
                <c:pt idx="0">
                  <c:v>Walked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11-6'!$F$23:$T$23</c:f>
              <c:numCache>
                <c:formatCode>#,##0</c:formatCode>
                <c:ptCount val="15"/>
                <c:pt idx="0">
                  <c:v>116843</c:v>
                </c:pt>
                <c:pt idx="1">
                  <c:v>79224</c:v>
                </c:pt>
                <c:pt idx="2">
                  <c:v>92115</c:v>
                </c:pt>
                <c:pt idx="3">
                  <c:v>171108</c:v>
                </c:pt>
                <c:pt idx="4">
                  <c:v>206560</c:v>
                </c:pt>
                <c:pt idx="5">
                  <c:v>335199</c:v>
                </c:pt>
                <c:pt idx="6">
                  <c:v>379621</c:v>
                </c:pt>
                <c:pt idx="7">
                  <c:v>501504</c:v>
                </c:pt>
                <c:pt idx="8">
                  <c:v>326048</c:v>
                </c:pt>
                <c:pt idx="9">
                  <c:v>442645</c:v>
                </c:pt>
                <c:pt idx="10">
                  <c:v>226227</c:v>
                </c:pt>
                <c:pt idx="11">
                  <c:v>116128</c:v>
                </c:pt>
                <c:pt idx="12">
                  <c:v>471082</c:v>
                </c:pt>
                <c:pt idx="13">
                  <c:v>406925</c:v>
                </c:pt>
                <c:pt idx="14">
                  <c:v>3871229</c:v>
                </c:pt>
              </c:numCache>
            </c:numRef>
          </c:val>
        </c:ser>
        <c:ser>
          <c:idx val="7"/>
          <c:order val="6"/>
          <c:tx>
            <c:strRef>
              <c:f>'Figure 11-6'!$E$24</c:f>
              <c:strCache>
                <c:ptCount val="1"/>
                <c:pt idx="0">
                  <c:v>Other method</c:v>
                </c:pt>
              </c:strCache>
            </c:strRef>
          </c:tx>
          <c:invertIfNegative val="0"/>
          <c:cat>
            <c:strRef>
              <c:f>'Figure 11-6'!$F$17:$T$17</c:f>
              <c:strCache>
                <c:ptCount val="15"/>
                <c:pt idx="0">
                  <c:v>Midnight to 4:59 AM</c:v>
                </c:pt>
                <c:pt idx="1">
                  <c:v>5.00 to 5:29 AM</c:v>
                </c:pt>
                <c:pt idx="2">
                  <c:v>5.30 to 5:59 AM</c:v>
                </c:pt>
                <c:pt idx="3">
                  <c:v>6.00 to 6:29 AM</c:v>
                </c:pt>
                <c:pt idx="4">
                  <c:v>6.30 to 6:59 AM</c:v>
                </c:pt>
                <c:pt idx="5">
                  <c:v>7.00 to 7:29 AM</c:v>
                </c:pt>
                <c:pt idx="6">
                  <c:v>7.30 to 7:59 AM</c:v>
                </c:pt>
                <c:pt idx="7">
                  <c:v>8.00 to 8:29 AM</c:v>
                </c:pt>
                <c:pt idx="8">
                  <c:v>8.30 to 8:59 AM</c:v>
                </c:pt>
                <c:pt idx="9">
                  <c:v>9.00 to 9:59 AM</c:v>
                </c:pt>
                <c:pt idx="10">
                  <c:v>10.00 to 10.59 AM</c:v>
                </c:pt>
                <c:pt idx="11">
                  <c:v>11.00 to 11:59 AM</c:v>
                </c:pt>
                <c:pt idx="12">
                  <c:v>Noon to 3:59 PM</c:v>
                </c:pt>
                <c:pt idx="13">
                  <c:v>4:00 to Midnight</c:v>
                </c:pt>
                <c:pt idx="14">
                  <c:v>ALL</c:v>
                </c:pt>
              </c:strCache>
            </c:strRef>
          </c:cat>
          <c:val>
            <c:numRef>
              <c:f>'Figure 11-6'!$F$24:$T$24</c:f>
              <c:numCache>
                <c:formatCode>#,##0</c:formatCode>
                <c:ptCount val="15"/>
                <c:pt idx="0">
                  <c:v>99034</c:v>
                </c:pt>
                <c:pt idx="1">
                  <c:v>65743</c:v>
                </c:pt>
                <c:pt idx="2">
                  <c:v>54604</c:v>
                </c:pt>
                <c:pt idx="3">
                  <c:v>144453</c:v>
                </c:pt>
                <c:pt idx="4">
                  <c:v>87810</c:v>
                </c:pt>
                <c:pt idx="5">
                  <c:v>154212</c:v>
                </c:pt>
                <c:pt idx="6">
                  <c:v>81591</c:v>
                </c:pt>
                <c:pt idx="7">
                  <c:v>123051</c:v>
                </c:pt>
                <c:pt idx="8">
                  <c:v>35226</c:v>
                </c:pt>
                <c:pt idx="9">
                  <c:v>67913</c:v>
                </c:pt>
                <c:pt idx="10">
                  <c:v>39152</c:v>
                </c:pt>
                <c:pt idx="11">
                  <c:v>24094</c:v>
                </c:pt>
                <c:pt idx="12">
                  <c:v>96716</c:v>
                </c:pt>
                <c:pt idx="13">
                  <c:v>109799</c:v>
                </c:pt>
                <c:pt idx="14">
                  <c:v>1183398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65772160"/>
        <c:axId val="65773952"/>
      </c:barChart>
      <c:catAx>
        <c:axId val="6577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/>
          <a:lstStyle/>
          <a:p>
            <a:pPr>
              <a:defRPr sz="800" b="0"/>
            </a:pPr>
            <a:endParaRPr lang="en-US"/>
          </a:p>
        </c:txPr>
        <c:crossAx val="65773952"/>
        <c:crosses val="autoZero"/>
        <c:auto val="1"/>
        <c:lblAlgn val="ctr"/>
        <c:lblOffset val="100"/>
        <c:noMultiLvlLbl val="0"/>
      </c:catAx>
      <c:valAx>
        <c:axId val="6577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By Mode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6577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64241155030741"/>
          <c:y val="1.598966621318932E-2"/>
          <c:w val="0.23063557886750799"/>
          <c:h val="0.8617728171183990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5922536709937"/>
          <c:y val="6.6231721034870641E-2"/>
          <c:w val="0.84498652195502588"/>
          <c:h val="0.534755440052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11-7'!$A$24</c:f>
              <c:strCache>
                <c:ptCount val="1"/>
                <c:pt idx="0">
                  <c:v>2 Person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11-7'!$B$24:$O$24</c:f>
              <c:numCache>
                <c:formatCode>General</c:formatCode>
                <c:ptCount val="14"/>
                <c:pt idx="0">
                  <c:v>8.4571867547479918E-2</c:v>
                </c:pt>
                <c:pt idx="1">
                  <c:v>9.1863794997450052E-2</c:v>
                </c:pt>
                <c:pt idx="2">
                  <c:v>9.4977322741327308E-2</c:v>
                </c:pt>
                <c:pt idx="3">
                  <c:v>8.8433558165961407E-2</c:v>
                </c:pt>
                <c:pt idx="4">
                  <c:v>8.6309118041232216E-2</c:v>
                </c:pt>
                <c:pt idx="5">
                  <c:v>7.9314671507276835E-2</c:v>
                </c:pt>
                <c:pt idx="6">
                  <c:v>6.7501006137334521E-2</c:v>
                </c:pt>
                <c:pt idx="7">
                  <c:v>6.4451439381105188E-2</c:v>
                </c:pt>
                <c:pt idx="8">
                  <c:v>6.3907523607031905E-2</c:v>
                </c:pt>
                <c:pt idx="9">
                  <c:v>7.1055998224658648E-2</c:v>
                </c:pt>
                <c:pt idx="10">
                  <c:v>7.6691336926445544E-2</c:v>
                </c:pt>
                <c:pt idx="11">
                  <c:v>7.7905137877232994E-2</c:v>
                </c:pt>
                <c:pt idx="12">
                  <c:v>7.9462179977607558E-2</c:v>
                </c:pt>
                <c:pt idx="13">
                  <c:v>9.072627543791581E-2</c:v>
                </c:pt>
              </c:numCache>
            </c:numRef>
          </c:val>
        </c:ser>
        <c:ser>
          <c:idx val="1"/>
          <c:order val="1"/>
          <c:tx>
            <c:strRef>
              <c:f>'Figure 11-7'!$A$25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11-7'!$B$25:$O$25</c:f>
              <c:numCache>
                <c:formatCode>General</c:formatCode>
                <c:ptCount val="14"/>
                <c:pt idx="0">
                  <c:v>1.6044309570353191E-2</c:v>
                </c:pt>
                <c:pt idx="1">
                  <c:v>1.7883657069959896E-2</c:v>
                </c:pt>
                <c:pt idx="2">
                  <c:v>1.6590105067499982E-2</c:v>
                </c:pt>
                <c:pt idx="3">
                  <c:v>1.6976481296305187E-2</c:v>
                </c:pt>
                <c:pt idx="4">
                  <c:v>1.4880704122270908E-2</c:v>
                </c:pt>
                <c:pt idx="5">
                  <c:v>1.6413999554154325E-2</c:v>
                </c:pt>
                <c:pt idx="6">
                  <c:v>1.2763655022213471E-2</c:v>
                </c:pt>
                <c:pt idx="7">
                  <c:v>9.2975871124882509E-3</c:v>
                </c:pt>
                <c:pt idx="8">
                  <c:v>8.4630630475734624E-3</c:v>
                </c:pt>
                <c:pt idx="9">
                  <c:v>8.8964993987230741E-3</c:v>
                </c:pt>
                <c:pt idx="10">
                  <c:v>1.0392018658943925E-2</c:v>
                </c:pt>
                <c:pt idx="11">
                  <c:v>8.1719065905367545E-3</c:v>
                </c:pt>
                <c:pt idx="12">
                  <c:v>1.1703807269553761E-2</c:v>
                </c:pt>
                <c:pt idx="13">
                  <c:v>1.1349716262658438E-2</c:v>
                </c:pt>
              </c:numCache>
            </c:numRef>
          </c:val>
        </c:ser>
        <c:ser>
          <c:idx val="2"/>
          <c:order val="2"/>
          <c:tx>
            <c:strRef>
              <c:f>'Figure 11-7'!$A$26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11-7'!$B$26:$O$26</c:f>
              <c:numCache>
                <c:formatCode>General</c:formatCode>
                <c:ptCount val="14"/>
                <c:pt idx="0">
                  <c:v>7.6334113796338024E-3</c:v>
                </c:pt>
                <c:pt idx="1">
                  <c:v>7.6722399529673023E-3</c:v>
                </c:pt>
                <c:pt idx="2">
                  <c:v>6.6187903436155477E-3</c:v>
                </c:pt>
                <c:pt idx="3">
                  <c:v>7.3213255591763511E-3</c:v>
                </c:pt>
                <c:pt idx="4">
                  <c:v>4.6342042981113779E-3</c:v>
                </c:pt>
                <c:pt idx="5">
                  <c:v>5.7833062641317158E-3</c:v>
                </c:pt>
                <c:pt idx="6">
                  <c:v>3.811849280715767E-3</c:v>
                </c:pt>
                <c:pt idx="7">
                  <c:v>3.4016355313892591E-3</c:v>
                </c:pt>
                <c:pt idx="8">
                  <c:v>3.3369171522200495E-3</c:v>
                </c:pt>
                <c:pt idx="9">
                  <c:v>2.7670134380144967E-3</c:v>
                </c:pt>
                <c:pt idx="10">
                  <c:v>3.082680885422092E-3</c:v>
                </c:pt>
                <c:pt idx="11">
                  <c:v>3.1438985791696654E-3</c:v>
                </c:pt>
                <c:pt idx="12">
                  <c:v>3.5657242791339826E-3</c:v>
                </c:pt>
                <c:pt idx="13">
                  <c:v>3.7977819671134922E-3</c:v>
                </c:pt>
              </c:numCache>
            </c:numRef>
          </c:val>
        </c:ser>
        <c:ser>
          <c:idx val="3"/>
          <c:order val="3"/>
          <c:tx>
            <c:strRef>
              <c:f>'Figure 11-7'!$A$27</c:f>
              <c:strCache>
                <c:ptCount val="1"/>
                <c:pt idx="0">
                  <c:v>5 or 6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11-7'!$B$27:$O$27</c:f>
              <c:numCache>
                <c:formatCode>General</c:formatCode>
                <c:ptCount val="14"/>
                <c:pt idx="0">
                  <c:v>4.8149560381190873E-3</c:v>
                </c:pt>
                <c:pt idx="1">
                  <c:v>5.6125907378161257E-3</c:v>
                </c:pt>
                <c:pt idx="2">
                  <c:v>4.272403131006435E-3</c:v>
                </c:pt>
                <c:pt idx="3">
                  <c:v>4.3722674415772661E-3</c:v>
                </c:pt>
                <c:pt idx="4">
                  <c:v>3.1326597534431463E-3</c:v>
                </c:pt>
                <c:pt idx="5">
                  <c:v>2.4941371293907837E-3</c:v>
                </c:pt>
                <c:pt idx="6">
                  <c:v>1.3889797422365511E-3</c:v>
                </c:pt>
                <c:pt idx="7">
                  <c:v>1.6202423788887611E-3</c:v>
                </c:pt>
                <c:pt idx="8">
                  <c:v>1.6465507846178463E-3</c:v>
                </c:pt>
                <c:pt idx="9">
                  <c:v>1.4660960783549302E-3</c:v>
                </c:pt>
                <c:pt idx="10">
                  <c:v>1.2735226265075657E-3</c:v>
                </c:pt>
                <c:pt idx="11">
                  <c:v>1.6851073412818968E-3</c:v>
                </c:pt>
                <c:pt idx="12">
                  <c:v>1.6009396109047151E-3</c:v>
                </c:pt>
                <c:pt idx="13">
                  <c:v>1.7756817743194611E-3</c:v>
                </c:pt>
              </c:numCache>
            </c:numRef>
          </c:val>
        </c:ser>
        <c:ser>
          <c:idx val="4"/>
          <c:order val="4"/>
          <c:tx>
            <c:strRef>
              <c:f>'Figure 11-7'!$A$28</c:f>
              <c:strCache>
                <c:ptCount val="1"/>
                <c:pt idx="0">
                  <c:v>7 or more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11-7'!$B$28:$O$28</c:f>
              <c:numCache>
                <c:formatCode>General</c:formatCode>
                <c:ptCount val="14"/>
                <c:pt idx="0">
                  <c:v>5.3359649887587419E-3</c:v>
                </c:pt>
                <c:pt idx="1">
                  <c:v>5.2203062057423573E-3</c:v>
                </c:pt>
                <c:pt idx="2">
                  <c:v>4.004606357735971E-3</c:v>
                </c:pt>
                <c:pt idx="3">
                  <c:v>2.875035923814375E-3</c:v>
                </c:pt>
                <c:pt idx="4">
                  <c:v>1.9610489596897603E-3</c:v>
                </c:pt>
                <c:pt idx="5">
                  <c:v>1.3159835674023119E-3</c:v>
                </c:pt>
                <c:pt idx="6">
                  <c:v>1.334713504642801E-3</c:v>
                </c:pt>
                <c:pt idx="7">
                  <c:v>1.4504923833237929E-3</c:v>
                </c:pt>
                <c:pt idx="8">
                  <c:v>1.8280526774232999E-3</c:v>
                </c:pt>
                <c:pt idx="9">
                  <c:v>1.4708942982153621E-3</c:v>
                </c:pt>
                <c:pt idx="10">
                  <c:v>1.4448414270010063E-3</c:v>
                </c:pt>
                <c:pt idx="11">
                  <c:v>1.4002612111479076E-3</c:v>
                </c:pt>
                <c:pt idx="12">
                  <c:v>1.4756709721487128E-3</c:v>
                </c:pt>
                <c:pt idx="13">
                  <c:v>1.3423904901634085E-3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31616"/>
        <c:axId val="66033152"/>
      </c:barChart>
      <c:catAx>
        <c:axId val="660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9515233028303896"/>
          <c:y val="8.9326248012101941E-2"/>
          <c:w val="0.4568003404979783"/>
          <c:h val="8.29147254486398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0" orientation="portrait" horizontalDpi="0" verticalDpi="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91221899459959"/>
          <c:y val="7.3033841427173729E-2"/>
          <c:w val="0.58946201884972849"/>
          <c:h val="0.52434552819509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11-7'!$A$31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11-7'!$B$31:$O$31</c:f>
              <c:numCache>
                <c:formatCode>General</c:formatCode>
                <c:ptCount val="1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11-7'!$A$32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11-7'!$B$32:$O$32</c:f>
              <c:numCache>
                <c:formatCode>General</c:formatCode>
                <c:ptCount val="14"/>
              </c:numCache>
            </c:numRef>
          </c:val>
        </c:ser>
        <c:ser>
          <c:idx val="2"/>
          <c:order val="2"/>
          <c:tx>
            <c:strRef>
              <c:f>'Figure 11-7'!$A$33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11-7'!$B$23:$O$23</c:f>
              <c:strCache>
                <c:ptCount val="14"/>
                <c:pt idx="0">
                  <c:v>12:00 a.m. to 4:59 a.m.</c:v>
                </c:pt>
                <c:pt idx="1">
                  <c:v>5.00 a.m. to 5:29 a.m.</c:v>
                </c:pt>
                <c:pt idx="2">
                  <c:v>5.30 a.m. to 5:59 a.m.</c:v>
                </c:pt>
                <c:pt idx="3">
                  <c:v>6.00 a.m. to 6:29 a.m.</c:v>
                </c:pt>
                <c:pt idx="4">
                  <c:v>6.30 a.m. to 6:59 a.m.</c:v>
                </c:pt>
                <c:pt idx="5">
                  <c:v>7.00 a.m. to 7:29 a.m.</c:v>
                </c:pt>
                <c:pt idx="6">
                  <c:v>7.30 a.m. to 7:59 a.m.</c:v>
                </c:pt>
                <c:pt idx="7">
                  <c:v>8.00 a.m. to 8:29 a.m.</c:v>
                </c:pt>
                <c:pt idx="8">
                  <c:v>8.30 a.m. to 8:59 a.m.</c:v>
                </c:pt>
                <c:pt idx="9">
                  <c:v>9.00 a.m. to 9:59 a.m.</c:v>
                </c:pt>
                <c:pt idx="10">
                  <c:v>10.00 a.m. to 10.59 a.m.</c:v>
                </c:pt>
                <c:pt idx="11">
                  <c:v>11.00 a.m. to 11:59 a.m.</c:v>
                </c:pt>
                <c:pt idx="12">
                  <c:v>12:00p.m. to 3:59 p.m.</c:v>
                </c:pt>
                <c:pt idx="13">
                  <c:v>4:00 p.m. to 11:59 p.m.</c:v>
                </c:pt>
              </c:strCache>
            </c:strRef>
          </c:cat>
          <c:val>
            <c:numRef>
              <c:f>'Figure 11-7'!$B$33:$O$33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91648"/>
        <c:axId val="66109824"/>
      </c:barChart>
      <c:catAx>
        <c:axId val="660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9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22059932904368"/>
          <c:y val="0.29482820672019538"/>
          <c:w val="0.16524933380361898"/>
          <c:h val="0.163793448177886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0" orientation="portrait" horizontalDpi="0" verticalDpi="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43933377203929"/>
          <c:y val="5.4433070866141735E-2"/>
          <c:w val="0.81634623797025352"/>
          <c:h val="0.78271220472440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11-8'!$A$40</c:f>
              <c:strCache>
                <c:ptCount val="1"/>
                <c:pt idx="0">
                  <c:v>2000, Pre 6:30AM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1527377521613832E-2"/>
                  <c:y val="5.0000000000000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345821325648415E-2"/>
                  <c:y val="-5.0000000000000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527377521613832E-2"/>
                  <c:y val="1.49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291066282420751E-2"/>
                  <c:y val="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936599423631228E-2"/>
                  <c:y val="-3.937007874015748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91354466858893E-2"/>
                  <c:y val="3.500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11-8'!$B$22:$G$22</c:f>
              <c:strCache>
                <c:ptCount val="6"/>
                <c:pt idx="0">
                  <c:v>Drove alone</c:v>
                </c:pt>
                <c:pt idx="1">
                  <c:v>2 people</c:v>
                </c:pt>
                <c:pt idx="2">
                  <c:v>3 people</c:v>
                </c:pt>
                <c:pt idx="3">
                  <c:v>4 people</c:v>
                </c:pt>
                <c:pt idx="4">
                  <c:v>5 or 6 people</c:v>
                </c:pt>
                <c:pt idx="5">
                  <c:v>7 or more people</c:v>
                </c:pt>
              </c:strCache>
            </c:strRef>
          </c:cat>
          <c:val>
            <c:numRef>
              <c:f>'Figure 11-8'!$B$40:$G$40</c:f>
              <c:numCache>
                <c:formatCode>0.00%</c:formatCode>
                <c:ptCount val="6"/>
                <c:pt idx="0">
                  <c:v>0.1926642124421768</c:v>
                </c:pt>
                <c:pt idx="1">
                  <c:v>0.22986908612485613</c:v>
                </c:pt>
                <c:pt idx="2">
                  <c:v>0.26519423360408195</c:v>
                </c:pt>
                <c:pt idx="3">
                  <c:v>0.31150264197295552</c:v>
                </c:pt>
                <c:pt idx="4">
                  <c:v>0.34653758483211794</c:v>
                </c:pt>
                <c:pt idx="5">
                  <c:v>0.47372809915472425</c:v>
                </c:pt>
              </c:numCache>
            </c:numRef>
          </c:val>
        </c:ser>
        <c:ser>
          <c:idx val="0"/>
          <c:order val="1"/>
          <c:tx>
            <c:strRef>
              <c:f>'Figure 11-8'!$A$39</c:f>
              <c:strCache>
                <c:ptCount val="1"/>
                <c:pt idx="0">
                  <c:v>2011, Pre 6:30AM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763688760806916E-3"/>
                  <c:y val="1.49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455331412103216E-3"/>
                  <c:y val="5.0000000000000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291066282420751E-2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63688760806916E-3"/>
                  <c:y val="-3.500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172910662824207E-2"/>
                  <c:y val="-2.29164019344359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409221902017396E-2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11-8'!$B$22:$G$22</c:f>
              <c:strCache>
                <c:ptCount val="6"/>
                <c:pt idx="0">
                  <c:v>Drove alone</c:v>
                </c:pt>
                <c:pt idx="1">
                  <c:v>2 people</c:v>
                </c:pt>
                <c:pt idx="2">
                  <c:v>3 people</c:v>
                </c:pt>
                <c:pt idx="3">
                  <c:v>4 people</c:v>
                </c:pt>
                <c:pt idx="4">
                  <c:v>5 or 6 people</c:v>
                </c:pt>
                <c:pt idx="5">
                  <c:v>7 or more people</c:v>
                </c:pt>
              </c:strCache>
            </c:strRef>
          </c:cat>
          <c:val>
            <c:numRef>
              <c:f>'Figure 11-8'!$B$39:$G$39</c:f>
              <c:numCache>
                <c:formatCode>0.00%</c:formatCode>
                <c:ptCount val="6"/>
                <c:pt idx="0">
                  <c:v>0.21260886801874432</c:v>
                </c:pt>
                <c:pt idx="1">
                  <c:v>0.24516051351909696</c:v>
                </c:pt>
                <c:pt idx="2">
                  <c:v>0.27307372564928106</c:v>
                </c:pt>
                <c:pt idx="3">
                  <c:v>0.32907340101231791</c:v>
                </c:pt>
                <c:pt idx="4">
                  <c:v>0.39670771739686417</c:v>
                </c:pt>
                <c:pt idx="5">
                  <c:v>0.42389421325382726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21600"/>
        <c:axId val="98123136"/>
      </c:barChart>
      <c:catAx>
        <c:axId val="981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123136"/>
        <c:crosses val="autoZero"/>
        <c:auto val="1"/>
        <c:lblAlgn val="ctr"/>
        <c:lblOffset val="100"/>
        <c:noMultiLvlLbl val="0"/>
      </c:catAx>
      <c:valAx>
        <c:axId val="9812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Pool Travel</a:t>
                </a:r>
              </a:p>
            </c:rich>
          </c:tx>
          <c:layout>
            <c:manualLayout>
              <c:xMode val="edge"/>
              <c:yMode val="edge"/>
              <c:x val="1.5775436158715451E-2"/>
              <c:y val="0.2232673724773167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9812160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16323719621502644"/>
          <c:y val="7.0947244094488188E-2"/>
          <c:w val="0.39015702648119993"/>
          <c:h val="0.14582913385826771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26</xdr:row>
      <xdr:rowOff>107950</xdr:rowOff>
    </xdr:from>
    <xdr:to>
      <xdr:col>13</xdr:col>
      <xdr:colOff>152400</xdr:colOff>
      <xdr:row>26</xdr:row>
      <xdr:rowOff>107950</xdr:rowOff>
    </xdr:to>
    <xdr:cxnSp macro="">
      <xdr:nvCxnSpPr>
        <xdr:cNvPr id="9" name="Straight Connector 8"/>
        <xdr:cNvCxnSpPr/>
      </xdr:nvCxnSpPr>
      <xdr:spPr>
        <a:xfrm>
          <a:off x="7829550" y="5127625"/>
          <a:ext cx="39909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698500</xdr:colOff>
      <xdr:row>23</xdr:row>
      <xdr:rowOff>57150</xdr:rowOff>
    </xdr:from>
    <xdr:to>
      <xdr:col>3</xdr:col>
      <xdr:colOff>628650</xdr:colOff>
      <xdr:row>41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44</xdr:row>
      <xdr:rowOff>95250</xdr:rowOff>
    </xdr:from>
    <xdr:to>
      <xdr:col>4</xdr:col>
      <xdr:colOff>342900</xdr:colOff>
      <xdr:row>69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342900</xdr:colOff>
      <xdr:row>14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73152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454024</xdr:colOff>
      <xdr:row>3</xdr:row>
      <xdr:rowOff>66675</xdr:rowOff>
    </xdr:from>
    <xdr:to>
      <xdr:col>10</xdr:col>
      <xdr:colOff>571500</xdr:colOff>
      <xdr:row>20</xdr:row>
      <xdr:rowOff>114300</xdr:rowOff>
    </xdr:to>
    <xdr:grpSp>
      <xdr:nvGrpSpPr>
        <xdr:cNvPr id="5" name="Group 4"/>
        <xdr:cNvGrpSpPr/>
      </xdr:nvGrpSpPr>
      <xdr:grpSpPr>
        <a:xfrm>
          <a:off x="1616074" y="552450"/>
          <a:ext cx="4765676" cy="2781300"/>
          <a:chOff x="1616074" y="552450"/>
          <a:chExt cx="4765676" cy="27813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616074" y="552450"/>
          <a:ext cx="4765676" cy="2781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3917950" y="1400175"/>
          <a:ext cx="2320925" cy="1600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3</xdr:row>
      <xdr:rowOff>19049</xdr:rowOff>
    </xdr:from>
    <xdr:to>
      <xdr:col>17</xdr:col>
      <xdr:colOff>142875</xdr:colOff>
      <xdr:row>57</xdr:row>
      <xdr:rowOff>123825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24</xdr:row>
      <xdr:rowOff>57150</xdr:rowOff>
    </xdr:from>
    <xdr:to>
      <xdr:col>5</xdr:col>
      <xdr:colOff>561975</xdr:colOff>
      <xdr:row>41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23811</xdr:rowOff>
    </xdr:from>
    <xdr:to>
      <xdr:col>13</xdr:col>
      <xdr:colOff>495300</xdr:colOff>
      <xdr:row>46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6</xdr:row>
      <xdr:rowOff>38100</xdr:rowOff>
    </xdr:from>
    <xdr:to>
      <xdr:col>9</xdr:col>
      <xdr:colOff>574675</xdr:colOff>
      <xdr:row>21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64</xdr:row>
      <xdr:rowOff>41275</xdr:rowOff>
    </xdr:from>
    <xdr:to>
      <xdr:col>3</xdr:col>
      <xdr:colOff>190500</xdr:colOff>
      <xdr:row>81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24</xdr:row>
      <xdr:rowOff>42582</xdr:rowOff>
    </xdr:from>
    <xdr:to>
      <xdr:col>4</xdr:col>
      <xdr:colOff>750796</xdr:colOff>
      <xdr:row>85</xdr:row>
      <xdr:rowOff>33617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29</xdr:row>
      <xdr:rowOff>89648</xdr:rowOff>
    </xdr:from>
    <xdr:to>
      <xdr:col>4</xdr:col>
      <xdr:colOff>859118</xdr:colOff>
      <xdr:row>49</xdr:row>
      <xdr:rowOff>11206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29</xdr:row>
      <xdr:rowOff>47625</xdr:rowOff>
    </xdr:from>
    <xdr:to>
      <xdr:col>3</xdr:col>
      <xdr:colOff>501650</xdr:colOff>
      <xdr:row>46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26</xdr:row>
      <xdr:rowOff>107950</xdr:rowOff>
    </xdr:from>
    <xdr:to>
      <xdr:col>13</xdr:col>
      <xdr:colOff>152400</xdr:colOff>
      <xdr:row>26</xdr:row>
      <xdr:rowOff>107950</xdr:rowOff>
    </xdr:to>
    <xdr:cxnSp macro="">
      <xdr:nvCxnSpPr>
        <xdr:cNvPr id="9" name="Straight Connector 8"/>
        <xdr:cNvCxnSpPr/>
      </xdr:nvCxnSpPr>
      <xdr:spPr>
        <a:xfrm>
          <a:off x="7829550" y="5127625"/>
          <a:ext cx="39909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24</xdr:row>
      <xdr:rowOff>104776</xdr:rowOff>
    </xdr:from>
    <xdr:to>
      <xdr:col>3</xdr:col>
      <xdr:colOff>904874</xdr:colOff>
      <xdr:row>41</xdr:row>
      <xdr:rowOff>139701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19050</xdr:rowOff>
    </xdr:from>
    <xdr:to>
      <xdr:col>3</xdr:col>
      <xdr:colOff>238125</xdr:colOff>
      <xdr:row>72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29</xdr:row>
      <xdr:rowOff>47625</xdr:rowOff>
    </xdr:from>
    <xdr:to>
      <xdr:col>4</xdr:col>
      <xdr:colOff>571500</xdr:colOff>
      <xdr:row>47</xdr:row>
      <xdr:rowOff>123825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19</xdr:row>
      <xdr:rowOff>147637</xdr:rowOff>
    </xdr:from>
    <xdr:to>
      <xdr:col>4</xdr:col>
      <xdr:colOff>114300</xdr:colOff>
      <xdr:row>34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38100</xdr:rowOff>
    </xdr:from>
    <xdr:to>
      <xdr:col>5</xdr:col>
      <xdr:colOff>142875</xdr:colOff>
      <xdr:row>38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35</xdr:row>
      <xdr:rowOff>19050</xdr:rowOff>
    </xdr:from>
    <xdr:to>
      <xdr:col>8</xdr:col>
      <xdr:colOff>180975</xdr:colOff>
      <xdr:row>50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257177</xdr:colOff>
      <xdr:row>37</xdr:row>
      <xdr:rowOff>47625</xdr:rowOff>
    </xdr:from>
    <xdr:to>
      <xdr:col>8</xdr:col>
      <xdr:colOff>657225</xdr:colOff>
      <xdr:row>54</xdr:row>
      <xdr:rowOff>92075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44450</xdr:rowOff>
    </xdr:from>
    <xdr:to>
      <xdr:col>3</xdr:col>
      <xdr:colOff>123825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21</xdr:row>
      <xdr:rowOff>107950</xdr:rowOff>
    </xdr:from>
    <xdr:to>
      <xdr:col>13</xdr:col>
      <xdr:colOff>152400</xdr:colOff>
      <xdr:row>21</xdr:row>
      <xdr:rowOff>107950</xdr:rowOff>
    </xdr:to>
    <xdr:cxnSp macro="">
      <xdr:nvCxnSpPr>
        <xdr:cNvPr id="9" name="Straight Connector 8"/>
        <xdr:cNvCxnSpPr/>
      </xdr:nvCxnSpPr>
      <xdr:spPr>
        <a:xfrm>
          <a:off x="7829550" y="5127625"/>
          <a:ext cx="39909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9525</xdr:rowOff>
    </xdr:from>
    <xdr:to>
      <xdr:col>3</xdr:col>
      <xdr:colOff>1371600</xdr:colOff>
      <xdr:row>40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31</xdr:row>
      <xdr:rowOff>9525</xdr:rowOff>
    </xdr:from>
    <xdr:to>
      <xdr:col>7</xdr:col>
      <xdr:colOff>47625</xdr:colOff>
      <xdr:row>46</xdr:row>
      <xdr:rowOff>158750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9</xdr:row>
      <xdr:rowOff>38100</xdr:rowOff>
    </xdr:from>
    <xdr:to>
      <xdr:col>27</xdr:col>
      <xdr:colOff>0</xdr:colOff>
      <xdr:row>28</xdr:row>
      <xdr:rowOff>6350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</xdr:row>
      <xdr:rowOff>0</xdr:rowOff>
    </xdr:from>
    <xdr:to>
      <xdr:col>4</xdr:col>
      <xdr:colOff>171450</xdr:colOff>
      <xdr:row>57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28575</xdr:rowOff>
    </xdr:from>
    <xdr:to>
      <xdr:col>5</xdr:col>
      <xdr:colOff>266700</xdr:colOff>
      <xdr:row>59</xdr:row>
      <xdr:rowOff>19050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dis/AppData/Local/Microsoft/Windows/Temporary%20Internet%20Files/Low/Content.IE5/V5M84BM1/Brief%2011,%20TLH%20CS%20WORK,%20May%2013,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HbyTime"/>
      <sheetName val="TLHbyAge"/>
      <sheetName val="TLHbyHours"/>
      <sheetName val="TLHbyHisp"/>
      <sheetName val="TLHbyMode"/>
      <sheetName val="TLHbyCarpool"/>
      <sheetName val="Departure Bef 630"/>
      <sheetName val="Sheet2"/>
    </sheetNames>
    <sheetDataSet>
      <sheetData sheetId="0"/>
      <sheetData sheetId="1"/>
      <sheetData sheetId="2">
        <row r="6">
          <cell r="A6" t="str">
            <v>Age</v>
          </cell>
          <cell r="C6" t="str">
            <v>1-8</v>
          </cell>
          <cell r="D6" t="str">
            <v>8-24</v>
          </cell>
          <cell r="E6" t="str">
            <v xml:space="preserve">25-32 </v>
          </cell>
          <cell r="F6" t="str">
            <v>33-40</v>
          </cell>
          <cell r="G6" t="str">
            <v xml:space="preserve">41-48 </v>
          </cell>
          <cell r="H6" t="str">
            <v xml:space="preserve">49-56 </v>
          </cell>
          <cell r="I6" t="str">
            <v xml:space="preserve">57-64 </v>
          </cell>
          <cell r="J6" t="str">
            <v xml:space="preserve">65-72 </v>
          </cell>
          <cell r="K6" t="str">
            <v xml:space="preserve">73-80 </v>
          </cell>
          <cell r="L6" t="str">
            <v xml:space="preserve">81-99 </v>
          </cell>
        </row>
        <row r="8">
          <cell r="A8" t="str">
            <v>12:00 a.m. to 4:59 a.m.</v>
          </cell>
          <cell r="C8">
            <v>53214</v>
          </cell>
          <cell r="D8">
            <v>383614</v>
          </cell>
          <cell r="E8">
            <v>434342</v>
          </cell>
          <cell r="F8">
            <v>2919061</v>
          </cell>
          <cell r="G8">
            <v>514260</v>
          </cell>
          <cell r="H8">
            <v>734192</v>
          </cell>
          <cell r="I8">
            <v>363313</v>
          </cell>
          <cell r="J8">
            <v>180778</v>
          </cell>
          <cell r="K8">
            <v>69494</v>
          </cell>
          <cell r="L8">
            <v>59726</v>
          </cell>
        </row>
        <row r="9">
          <cell r="A9" t="str">
            <v>5.00 a.m. to 5:29 a.m.</v>
          </cell>
          <cell r="C9">
            <v>36695</v>
          </cell>
          <cell r="D9">
            <v>222495</v>
          </cell>
          <cell r="E9">
            <v>295248</v>
          </cell>
          <cell r="F9">
            <v>2703262</v>
          </cell>
          <cell r="G9">
            <v>464233</v>
          </cell>
          <cell r="H9">
            <v>608163</v>
          </cell>
          <cell r="I9">
            <v>283154</v>
          </cell>
          <cell r="J9">
            <v>125450</v>
          </cell>
          <cell r="K9">
            <v>54199</v>
          </cell>
          <cell r="L9">
            <v>32680</v>
          </cell>
        </row>
        <row r="10">
          <cell r="A10" t="str">
            <v>5.30 a.m. to 5:59 a.m.</v>
          </cell>
          <cell r="C10">
            <v>50149</v>
          </cell>
          <cell r="D10">
            <v>313066</v>
          </cell>
          <cell r="E10">
            <v>414219</v>
          </cell>
          <cell r="F10">
            <v>3603193</v>
          </cell>
          <cell r="G10">
            <v>621384</v>
          </cell>
          <cell r="H10">
            <v>779100</v>
          </cell>
          <cell r="I10">
            <v>309607</v>
          </cell>
          <cell r="J10">
            <v>134478</v>
          </cell>
          <cell r="K10">
            <v>58149</v>
          </cell>
          <cell r="L10">
            <v>34879</v>
          </cell>
        </row>
        <row r="11">
          <cell r="A11" t="str">
            <v>6.00 a.m. to 6:29 a.m.</v>
          </cell>
          <cell r="C11">
            <v>91287</v>
          </cell>
          <cell r="D11">
            <v>614345</v>
          </cell>
          <cell r="E11">
            <v>762917</v>
          </cell>
          <cell r="F11">
            <v>6631543</v>
          </cell>
          <cell r="G11">
            <v>1061347</v>
          </cell>
          <cell r="H11">
            <v>1399928</v>
          </cell>
          <cell r="I11">
            <v>568399</v>
          </cell>
          <cell r="J11">
            <v>223057</v>
          </cell>
          <cell r="K11">
            <v>91738</v>
          </cell>
          <cell r="L11">
            <v>51991</v>
          </cell>
        </row>
        <row r="12">
          <cell r="A12" t="str">
            <v>6.30 a.m. to 6:59 a.m.</v>
          </cell>
          <cell r="C12">
            <v>112488</v>
          </cell>
          <cell r="D12">
            <v>687893</v>
          </cell>
          <cell r="E12">
            <v>841681</v>
          </cell>
          <cell r="F12">
            <v>7652730</v>
          </cell>
          <cell r="G12">
            <v>1338502</v>
          </cell>
          <cell r="H12">
            <v>1635323</v>
          </cell>
          <cell r="I12">
            <v>551351</v>
          </cell>
          <cell r="J12">
            <v>209758</v>
          </cell>
          <cell r="K12">
            <v>77568</v>
          </cell>
          <cell r="L12">
            <v>43831</v>
          </cell>
        </row>
        <row r="13">
          <cell r="A13" t="str">
            <v>7.00 a.m. to 7:29 a.m.</v>
          </cell>
          <cell r="C13">
            <v>188868</v>
          </cell>
          <cell r="D13">
            <v>1147639</v>
          </cell>
          <cell r="E13">
            <v>1365375</v>
          </cell>
          <cell r="F13">
            <v>11260985</v>
          </cell>
          <cell r="G13">
            <v>1949041</v>
          </cell>
          <cell r="H13">
            <v>2414724</v>
          </cell>
          <cell r="I13">
            <v>830468</v>
          </cell>
          <cell r="J13">
            <v>293684</v>
          </cell>
          <cell r="K13">
            <v>119652</v>
          </cell>
          <cell r="L13">
            <v>55189</v>
          </cell>
        </row>
        <row r="14">
          <cell r="A14" t="str">
            <v>7.30 a.m. to 7:59 a.m.</v>
          </cell>
          <cell r="C14">
            <v>191680</v>
          </cell>
          <cell r="D14">
            <v>1166536</v>
          </cell>
          <cell r="E14">
            <v>1308065</v>
          </cell>
          <cell r="F14">
            <v>9776795</v>
          </cell>
          <cell r="G14">
            <v>1743942</v>
          </cell>
          <cell r="H14">
            <v>1893120</v>
          </cell>
          <cell r="I14">
            <v>570276</v>
          </cell>
          <cell r="J14">
            <v>194790</v>
          </cell>
          <cell r="K14">
            <v>73636</v>
          </cell>
          <cell r="L14">
            <v>34611</v>
          </cell>
        </row>
        <row r="15">
          <cell r="A15" t="str">
            <v>8.00 a.m. to 8:29 a.m.</v>
          </cell>
          <cell r="C15">
            <v>214901</v>
          </cell>
          <cell r="D15">
            <v>1344536</v>
          </cell>
          <cell r="E15">
            <v>1413409</v>
          </cell>
          <cell r="F15">
            <v>8003477</v>
          </cell>
          <cell r="G15">
            <v>1233018</v>
          </cell>
          <cell r="H15">
            <v>1661410</v>
          </cell>
          <cell r="I15">
            <v>583531</v>
          </cell>
          <cell r="J15">
            <v>195397</v>
          </cell>
          <cell r="K15">
            <v>75628</v>
          </cell>
          <cell r="L15">
            <v>43471</v>
          </cell>
        </row>
        <row r="16">
          <cell r="A16" t="str">
            <v>8.30 a.m. to 8:59 a.m.</v>
          </cell>
          <cell r="C16">
            <v>145599</v>
          </cell>
          <cell r="D16">
            <v>882403</v>
          </cell>
          <cell r="E16">
            <v>839763</v>
          </cell>
          <cell r="F16">
            <v>3572863</v>
          </cell>
          <cell r="G16">
            <v>640823</v>
          </cell>
          <cell r="H16">
            <v>751549</v>
          </cell>
          <cell r="I16">
            <v>248013</v>
          </cell>
          <cell r="J16">
            <v>81274</v>
          </cell>
          <cell r="K16">
            <v>34363</v>
          </cell>
          <cell r="L16">
            <v>15396</v>
          </cell>
        </row>
        <row r="17">
          <cell r="A17" t="str">
            <v>9.00 a.m. to 9:59 a.m.</v>
          </cell>
          <cell r="C17">
            <v>236815</v>
          </cell>
          <cell r="D17">
            <v>1307480</v>
          </cell>
          <cell r="E17">
            <v>1205621</v>
          </cell>
          <cell r="F17">
            <v>3749984</v>
          </cell>
          <cell r="G17">
            <v>562507</v>
          </cell>
          <cell r="H17">
            <v>765660</v>
          </cell>
          <cell r="I17">
            <v>314205</v>
          </cell>
          <cell r="J17">
            <v>123148</v>
          </cell>
          <cell r="K17">
            <v>47637</v>
          </cell>
          <cell r="L17">
            <v>23368</v>
          </cell>
        </row>
        <row r="18">
          <cell r="A18" t="str">
            <v>10.00 a.m. to 10.59 a.m.</v>
          </cell>
          <cell r="C18">
            <v>143662</v>
          </cell>
          <cell r="D18">
            <v>787094</v>
          </cell>
          <cell r="E18">
            <v>673682</v>
          </cell>
          <cell r="F18">
            <v>1541689</v>
          </cell>
          <cell r="G18">
            <v>183657</v>
          </cell>
          <cell r="H18">
            <v>255256</v>
          </cell>
          <cell r="I18">
            <v>116817</v>
          </cell>
          <cell r="J18">
            <v>47027</v>
          </cell>
          <cell r="K18">
            <v>20986</v>
          </cell>
          <cell r="L18">
            <v>12552</v>
          </cell>
        </row>
        <row r="19">
          <cell r="A19" t="str">
            <v>11.00 a.m. to 11:59 a.m.</v>
          </cell>
          <cell r="C19">
            <v>83148</v>
          </cell>
          <cell r="D19">
            <v>398382</v>
          </cell>
          <cell r="E19">
            <v>329049</v>
          </cell>
          <cell r="F19">
            <v>715777</v>
          </cell>
          <cell r="G19">
            <v>81791</v>
          </cell>
          <cell r="H19">
            <v>108140</v>
          </cell>
          <cell r="I19">
            <v>44904</v>
          </cell>
          <cell r="J19">
            <v>18459</v>
          </cell>
          <cell r="K19">
            <v>8568</v>
          </cell>
          <cell r="L19">
            <v>5733</v>
          </cell>
        </row>
        <row r="20">
          <cell r="A20" t="str">
            <v>12:00p.m. to 3:59 p.m.</v>
          </cell>
          <cell r="C20">
            <v>346608</v>
          </cell>
          <cell r="D20">
            <v>2000385</v>
          </cell>
          <cell r="E20">
            <v>1515229</v>
          </cell>
          <cell r="F20">
            <v>4250912</v>
          </cell>
          <cell r="G20">
            <v>462083</v>
          </cell>
          <cell r="H20">
            <v>475016</v>
          </cell>
          <cell r="I20">
            <v>178805</v>
          </cell>
          <cell r="J20">
            <v>72910</v>
          </cell>
          <cell r="K20">
            <v>36853</v>
          </cell>
          <cell r="L20">
            <v>25075</v>
          </cell>
        </row>
        <row r="21">
          <cell r="A21" t="str">
            <v>4:00 p.m. to 11:59 p.m.</v>
          </cell>
          <cell r="C21">
            <v>341631</v>
          </cell>
          <cell r="D21">
            <v>1977277</v>
          </cell>
          <cell r="E21">
            <v>1282229</v>
          </cell>
          <cell r="F21">
            <v>3971688</v>
          </cell>
          <cell r="G21">
            <v>552269</v>
          </cell>
          <cell r="H21">
            <v>482301</v>
          </cell>
          <cell r="I21">
            <v>203920</v>
          </cell>
          <cell r="J21">
            <v>99097</v>
          </cell>
          <cell r="K21">
            <v>40049</v>
          </cell>
          <cell r="L21">
            <v>34257</v>
          </cell>
        </row>
        <row r="22">
          <cell r="A22" t="str">
            <v>worked at home</v>
          </cell>
          <cell r="C22">
            <v>288834</v>
          </cell>
          <cell r="D22">
            <v>947392</v>
          </cell>
          <cell r="E22">
            <v>649283</v>
          </cell>
          <cell r="F22">
            <v>2172659</v>
          </cell>
          <cell r="G22">
            <v>391960</v>
          </cell>
          <cell r="H22">
            <v>829975</v>
          </cell>
          <cell r="I22">
            <v>412860</v>
          </cell>
          <cell r="J22">
            <v>154808</v>
          </cell>
          <cell r="K22">
            <v>77008</v>
          </cell>
          <cell r="L22">
            <v>64831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workbookViewId="0">
      <selection activeCell="H25" sqref="H25"/>
    </sheetView>
  </sheetViews>
  <sheetFormatPr defaultRowHeight="12.75" x14ac:dyDescent="0.2"/>
  <cols>
    <col min="1" max="1" width="39.42578125" style="2" customWidth="1"/>
    <col min="2" max="2" width="16.140625" style="2" customWidth="1"/>
    <col min="3" max="3" width="15.140625" style="2" customWidth="1"/>
    <col min="4" max="4" width="15.28515625" style="2" customWidth="1"/>
    <col min="5" max="5" width="10.5703125" style="2" bestFit="1" customWidth="1"/>
    <col min="6" max="6" width="11.140625" style="2" customWidth="1"/>
    <col min="7" max="7" width="9.85546875" style="2" bestFit="1" customWidth="1"/>
    <col min="8" max="9" width="8.85546875" style="2" bestFit="1" customWidth="1"/>
    <col min="10" max="10" width="9.85546875" style="2" bestFit="1" customWidth="1"/>
    <col min="11" max="11" width="10.85546875" style="2" bestFit="1" customWidth="1"/>
    <col min="12" max="12" width="9.85546875" style="2" customWidth="1"/>
    <col min="13" max="16" width="9.140625" style="2"/>
    <col min="17" max="17" width="12.7109375" style="2" customWidth="1"/>
    <col min="18" max="16384" width="9.140625" style="2"/>
  </cols>
  <sheetData>
    <row r="1" spans="1:28" ht="13.5" thickBot="1" x14ac:dyDescent="0.25">
      <c r="A1" s="1" t="s">
        <v>0</v>
      </c>
    </row>
    <row r="2" spans="1:28" ht="15.75" x14ac:dyDescent="0.2">
      <c r="A2" s="313" t="s">
        <v>1</v>
      </c>
      <c r="B2" s="314"/>
      <c r="C2" s="314"/>
      <c r="D2" s="315"/>
      <c r="T2" s="3"/>
    </row>
    <row r="3" spans="1:28" ht="15.75" x14ac:dyDescent="0.2">
      <c r="A3" s="316" t="s">
        <v>3</v>
      </c>
      <c r="B3" s="318" t="s">
        <v>4</v>
      </c>
      <c r="C3" s="319"/>
      <c r="D3" s="320" t="s">
        <v>5</v>
      </c>
    </row>
    <row r="4" spans="1:28" x14ac:dyDescent="0.2">
      <c r="A4" s="317"/>
      <c r="D4" s="321"/>
    </row>
    <row r="5" spans="1:28" ht="15.75" x14ac:dyDescent="0.2">
      <c r="A5" s="5"/>
      <c r="B5" s="6" t="s">
        <v>6</v>
      </c>
      <c r="C5" s="6" t="s">
        <v>7</v>
      </c>
      <c r="D5" s="7"/>
      <c r="E5" s="8" t="s">
        <v>8</v>
      </c>
      <c r="F5" s="9" t="s">
        <v>9</v>
      </c>
    </row>
    <row r="6" spans="1:28" ht="15.75" x14ac:dyDescent="0.2">
      <c r="A6" s="10" t="s">
        <v>10</v>
      </c>
      <c r="B6" s="11">
        <v>4025586</v>
      </c>
      <c r="C6" s="11">
        <v>1686408</v>
      </c>
      <c r="D6" s="12">
        <v>5711994</v>
      </c>
      <c r="E6" s="13">
        <f>C6/D6</f>
        <v>0.29523980592416588</v>
      </c>
      <c r="F6" s="14">
        <f>D6/D$20</f>
        <v>4.3166477241304929E-2</v>
      </c>
    </row>
    <row r="7" spans="1:28" ht="15.75" x14ac:dyDescent="0.2">
      <c r="A7" s="10" t="s">
        <v>11</v>
      </c>
      <c r="B7" s="11">
        <v>3432630</v>
      </c>
      <c r="C7" s="11">
        <v>1392949</v>
      </c>
      <c r="D7" s="12">
        <v>4825579</v>
      </c>
      <c r="E7" s="13">
        <f t="shared" ref="E7:E20" si="0">C7/D7</f>
        <v>0.28865945412975313</v>
      </c>
      <c r="F7" s="14">
        <f t="shared" ref="F7:F20" si="1">D7/D$20</f>
        <v>3.6467693432384381E-2</v>
      </c>
    </row>
    <row r="8" spans="1:28" ht="15.75" x14ac:dyDescent="0.2">
      <c r="A8" s="10" t="s">
        <v>12</v>
      </c>
      <c r="B8" s="11">
        <v>4146016</v>
      </c>
      <c r="C8" s="11">
        <v>2172208</v>
      </c>
      <c r="D8" s="12">
        <v>6318224</v>
      </c>
      <c r="E8" s="13">
        <f t="shared" si="0"/>
        <v>0.343800409735394</v>
      </c>
      <c r="F8" s="14">
        <f t="shared" si="1"/>
        <v>4.7747856965792784E-2</v>
      </c>
      <c r="G8" s="14"/>
      <c r="H8" s="1"/>
      <c r="AB8" s="15"/>
    </row>
    <row r="9" spans="1:28" ht="15.75" x14ac:dyDescent="0.2">
      <c r="A9" s="10" t="s">
        <v>13</v>
      </c>
      <c r="B9" s="11">
        <v>7290661</v>
      </c>
      <c r="C9" s="11">
        <v>4205891</v>
      </c>
      <c r="D9" s="12">
        <v>11496552</v>
      </c>
      <c r="E9" s="13">
        <f t="shared" si="0"/>
        <v>0.36583934035178545</v>
      </c>
      <c r="F9" s="14">
        <f t="shared" si="1"/>
        <v>8.6881332554179611E-2</v>
      </c>
    </row>
    <row r="10" spans="1:28" ht="15.75" x14ac:dyDescent="0.2">
      <c r="A10" s="10" t="s">
        <v>14</v>
      </c>
      <c r="B10" s="11">
        <v>7380297</v>
      </c>
      <c r="C10" s="11">
        <v>5770828</v>
      </c>
      <c r="D10" s="12">
        <v>13151125</v>
      </c>
      <c r="E10" s="13">
        <f t="shared" si="0"/>
        <v>0.43880869507361536</v>
      </c>
      <c r="F10" s="14">
        <f t="shared" si="1"/>
        <v>9.9385212591269576E-2</v>
      </c>
    </row>
    <row r="11" spans="1:28" ht="15.75" x14ac:dyDescent="0.2">
      <c r="A11" s="10" t="s">
        <v>15</v>
      </c>
      <c r="B11" s="11">
        <v>9980940</v>
      </c>
      <c r="C11" s="11">
        <v>9644685</v>
      </c>
      <c r="D11" s="12">
        <v>19625625</v>
      </c>
      <c r="E11" s="13">
        <f t="shared" si="0"/>
        <v>0.49143326645648228</v>
      </c>
      <c r="F11" s="14">
        <f t="shared" si="1"/>
        <v>0.14831407296801871</v>
      </c>
    </row>
    <row r="12" spans="1:28" ht="15.75" x14ac:dyDescent="0.2">
      <c r="A12" s="10" t="s">
        <v>16</v>
      </c>
      <c r="B12" s="11">
        <v>7599243</v>
      </c>
      <c r="C12" s="11">
        <v>9354208</v>
      </c>
      <c r="D12" s="12">
        <v>16953451</v>
      </c>
      <c r="E12" s="13">
        <f t="shared" si="0"/>
        <v>0.55175834111886723</v>
      </c>
      <c r="F12" s="14">
        <f t="shared" si="1"/>
        <v>0.12812001496378991</v>
      </c>
    </row>
    <row r="13" spans="1:28" ht="15.75" x14ac:dyDescent="0.2">
      <c r="A13" s="10" t="s">
        <v>17</v>
      </c>
      <c r="B13" s="11">
        <v>6952482</v>
      </c>
      <c r="C13" s="11">
        <v>7816296</v>
      </c>
      <c r="D13" s="12">
        <v>14768778</v>
      </c>
      <c r="E13" s="13">
        <f t="shared" si="0"/>
        <v>0.52924459965475812</v>
      </c>
      <c r="F13" s="14">
        <f t="shared" si="1"/>
        <v>0.11161008212173978</v>
      </c>
    </row>
    <row r="14" spans="1:28" ht="15.75" x14ac:dyDescent="0.2">
      <c r="A14" s="10" t="s">
        <v>18</v>
      </c>
      <c r="B14" s="11">
        <v>3082015</v>
      </c>
      <c r="C14" s="11">
        <v>4130031</v>
      </c>
      <c r="D14" s="12">
        <v>7212046</v>
      </c>
      <c r="E14" s="13">
        <f t="shared" si="0"/>
        <v>0.57265732914071821</v>
      </c>
      <c r="F14" s="14">
        <f t="shared" si="1"/>
        <v>5.4502616690816595E-2</v>
      </c>
    </row>
    <row r="15" spans="1:28" ht="15.75" x14ac:dyDescent="0.2">
      <c r="A15" s="10" t="s">
        <v>19</v>
      </c>
      <c r="B15" s="11">
        <v>3827701</v>
      </c>
      <c r="C15" s="11">
        <v>4508724</v>
      </c>
      <c r="D15" s="12">
        <v>8336425</v>
      </c>
      <c r="E15" s="13">
        <f t="shared" si="0"/>
        <v>0.54084622605013544</v>
      </c>
      <c r="F15" s="14">
        <f t="shared" si="1"/>
        <v>6.2999733549500475E-2</v>
      </c>
    </row>
    <row r="16" spans="1:28" ht="15.75" x14ac:dyDescent="0.2">
      <c r="A16" s="10" t="s">
        <v>20</v>
      </c>
      <c r="B16" s="11">
        <v>1703629</v>
      </c>
      <c r="C16" s="11">
        <v>2078793</v>
      </c>
      <c r="D16" s="12">
        <v>3782422</v>
      </c>
      <c r="E16" s="13">
        <f t="shared" si="0"/>
        <v>0.54959309141074153</v>
      </c>
      <c r="F16" s="14">
        <f t="shared" si="1"/>
        <v>2.8584384573935313E-2</v>
      </c>
    </row>
    <row r="17" spans="1:6" ht="15.75" x14ac:dyDescent="0.2">
      <c r="A17" s="10" t="s">
        <v>21</v>
      </c>
      <c r="B17" s="11">
        <v>839105</v>
      </c>
      <c r="C17" s="11">
        <v>954846</v>
      </c>
      <c r="D17" s="12">
        <v>1793951</v>
      </c>
      <c r="E17" s="13">
        <f t="shared" si="0"/>
        <v>0.53225868488046779</v>
      </c>
      <c r="F17" s="14">
        <f t="shared" si="1"/>
        <v>1.3557182485401107E-2</v>
      </c>
    </row>
    <row r="18" spans="1:6" ht="15.75" x14ac:dyDescent="0.2">
      <c r="A18" s="10" t="s">
        <v>22</v>
      </c>
      <c r="B18" s="11">
        <v>4805136</v>
      </c>
      <c r="C18" s="11">
        <v>4558740</v>
      </c>
      <c r="D18" s="12">
        <v>9363876</v>
      </c>
      <c r="E18" s="13">
        <f t="shared" si="0"/>
        <v>0.48684326874896677</v>
      </c>
      <c r="F18" s="14">
        <f t="shared" si="1"/>
        <v>7.0764349585171374E-2</v>
      </c>
    </row>
    <row r="19" spans="1:6" ht="15.75" x14ac:dyDescent="0.2">
      <c r="A19" s="10" t="s">
        <v>23</v>
      </c>
      <c r="B19" s="11">
        <v>4787509</v>
      </c>
      <c r="C19" s="11">
        <v>4197209</v>
      </c>
      <c r="D19" s="12">
        <v>8984718</v>
      </c>
      <c r="E19" s="13">
        <f t="shared" si="0"/>
        <v>0.46714977587499129</v>
      </c>
      <c r="F19" s="14">
        <f t="shared" si="1"/>
        <v>6.7898990276695451E-2</v>
      </c>
    </row>
    <row r="20" spans="1:6" ht="15.75" x14ac:dyDescent="0.2">
      <c r="A20" s="10" t="s">
        <v>5</v>
      </c>
      <c r="B20" s="11">
        <v>69852950</v>
      </c>
      <c r="C20" s="11">
        <v>62471816</v>
      </c>
      <c r="D20" s="12">
        <v>132324766</v>
      </c>
      <c r="E20" s="13">
        <f t="shared" si="0"/>
        <v>0.47210977875449256</v>
      </c>
      <c r="F20" s="14">
        <f t="shared" si="1"/>
        <v>1</v>
      </c>
    </row>
    <row r="23" spans="1:6" x14ac:dyDescent="0.2">
      <c r="A23" s="322" t="s">
        <v>588</v>
      </c>
      <c r="B23" s="322"/>
      <c r="C23" s="322"/>
      <c r="D23" s="322"/>
    </row>
    <row r="24" spans="1:6" ht="15.75" x14ac:dyDescent="0.2">
      <c r="A24" s="137"/>
      <c r="B24" s="139"/>
      <c r="C24" s="139"/>
      <c r="D24" s="139"/>
    </row>
    <row r="25" spans="1:6" ht="15.75" x14ac:dyDescent="0.2">
      <c r="A25" s="137"/>
      <c r="B25" s="139"/>
      <c r="C25" s="139"/>
      <c r="D25" s="139"/>
    </row>
    <row r="46" spans="2:12" s="122" customFormat="1" x14ac:dyDescent="0.2"/>
    <row r="47" spans="2:12" s="122" customFormat="1" x14ac:dyDescent="0.2">
      <c r="B47" s="123"/>
    </row>
    <row r="48" spans="2:12" s="122" customFormat="1" x14ac:dyDescent="0.2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2:17" s="122" customFormat="1" x14ac:dyDescent="0.2">
      <c r="B49" s="125"/>
      <c r="C49" s="124"/>
      <c r="D49" s="124"/>
      <c r="E49" s="124"/>
      <c r="F49" s="124"/>
      <c r="G49" s="124"/>
      <c r="H49" s="124"/>
      <c r="I49" s="124"/>
      <c r="J49" s="124"/>
      <c r="K49" s="124"/>
    </row>
    <row r="50" spans="2:17" s="122" customFormat="1" ht="15" x14ac:dyDescent="0.2">
      <c r="B50" s="125"/>
      <c r="C50" s="126"/>
      <c r="D50" s="126"/>
      <c r="E50" s="124"/>
      <c r="F50" s="124"/>
      <c r="G50" s="124"/>
      <c r="H50" s="124"/>
      <c r="I50" s="124"/>
      <c r="J50" s="124"/>
      <c r="K50" s="124"/>
    </row>
    <row r="51" spans="2:17" s="122" customFormat="1" ht="15" x14ac:dyDescent="0.2">
      <c r="B51" s="125"/>
      <c r="C51" s="123"/>
      <c r="D51" s="126"/>
      <c r="E51" s="124"/>
      <c r="F51" s="124"/>
      <c r="G51" s="124"/>
      <c r="H51" s="124"/>
      <c r="I51" s="124"/>
      <c r="J51" s="124"/>
      <c r="K51" s="124"/>
    </row>
    <row r="52" spans="2:17" s="122" customFormat="1" ht="15" x14ac:dyDescent="0.2">
      <c r="B52" s="125"/>
      <c r="C52" s="127"/>
      <c r="D52" s="126"/>
      <c r="E52" s="124"/>
      <c r="F52" s="124"/>
      <c r="G52" s="124"/>
      <c r="H52" s="124"/>
      <c r="I52" s="124"/>
      <c r="J52" s="124"/>
      <c r="K52" s="124"/>
    </row>
    <row r="53" spans="2:17" s="122" customFormat="1" ht="15" x14ac:dyDescent="0.2">
      <c r="B53" s="125"/>
      <c r="C53" s="128"/>
      <c r="D53" s="126"/>
      <c r="E53" s="124"/>
      <c r="F53" s="124"/>
      <c r="G53" s="124"/>
      <c r="H53" s="124"/>
      <c r="I53" s="124"/>
      <c r="J53" s="124"/>
      <c r="K53" s="124"/>
    </row>
    <row r="54" spans="2:17" s="122" customFormat="1" ht="15" x14ac:dyDescent="0.2">
      <c r="B54" s="125"/>
      <c r="C54" s="127"/>
      <c r="D54" s="126"/>
      <c r="E54" s="124"/>
      <c r="F54" s="124"/>
      <c r="G54" s="124"/>
      <c r="H54" s="124"/>
      <c r="I54" s="124"/>
      <c r="J54" s="124"/>
      <c r="K54" s="124"/>
    </row>
    <row r="55" spans="2:17" s="122" customFormat="1" x14ac:dyDescent="0.2">
      <c r="B55" s="123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2:17" s="122" customFormat="1" x14ac:dyDescent="0.2">
      <c r="B56" s="123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2:17" s="122" customFormat="1" ht="18" customHeight="1" x14ac:dyDescent="0.2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2:17" s="122" customFormat="1" ht="15.75" x14ac:dyDescent="0.2">
      <c r="B58" s="132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</row>
    <row r="59" spans="2:17" s="122" customFormat="1" ht="15.75" x14ac:dyDescent="0.2">
      <c r="B59" s="132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</row>
    <row r="60" spans="2:17" s="122" customFormat="1" ht="15.75" x14ac:dyDescent="0.2">
      <c r="B60" s="132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</row>
    <row r="61" spans="2:17" s="134" customFormat="1" ht="11.25" x14ac:dyDescent="0.2">
      <c r="B61" s="133"/>
      <c r="C61" s="129"/>
      <c r="Q61" s="131"/>
    </row>
    <row r="62" spans="2:17" s="122" customFormat="1" x14ac:dyDescent="0.2"/>
    <row r="63" spans="2:17" s="122" customFormat="1" x14ac:dyDescent="0.2"/>
    <row r="64" spans="2:17" s="122" customFormat="1" x14ac:dyDescent="0.2"/>
    <row r="65" s="122" customFormat="1" x14ac:dyDescent="0.2"/>
    <row r="66" s="122" customFormat="1" x14ac:dyDescent="0.2"/>
    <row r="67" s="122" customFormat="1" x14ac:dyDescent="0.2"/>
    <row r="68" s="122" customFormat="1" x14ac:dyDescent="0.2"/>
    <row r="69" s="122" customFormat="1" x14ac:dyDescent="0.2"/>
    <row r="70" s="122" customFormat="1" x14ac:dyDescent="0.2"/>
    <row r="71" s="122" customFormat="1" x14ac:dyDescent="0.2"/>
    <row r="72" s="122" customFormat="1" x14ac:dyDescent="0.2"/>
    <row r="73" s="122" customFormat="1" x14ac:dyDescent="0.2"/>
    <row r="74" s="122" customFormat="1" x14ac:dyDescent="0.2"/>
    <row r="75" s="122" customFormat="1" x14ac:dyDescent="0.2"/>
    <row r="76" s="122" customFormat="1" x14ac:dyDescent="0.2"/>
    <row r="77" s="122" customFormat="1" x14ac:dyDescent="0.2"/>
    <row r="78" s="122" customFormat="1" x14ac:dyDescent="0.2"/>
    <row r="79" s="122" customFormat="1" x14ac:dyDescent="0.2"/>
    <row r="80" s="122" customFormat="1" x14ac:dyDescent="0.2"/>
    <row r="81" s="122" customFormat="1" x14ac:dyDescent="0.2"/>
    <row r="82" s="122" customFormat="1" x14ac:dyDescent="0.2"/>
    <row r="83" s="122" customFormat="1" x14ac:dyDescent="0.2"/>
    <row r="84" s="122" customFormat="1" x14ac:dyDescent="0.2"/>
    <row r="85" s="122" customFormat="1" x14ac:dyDescent="0.2"/>
    <row r="86" s="122" customFormat="1" x14ac:dyDescent="0.2"/>
    <row r="87" s="122" customFormat="1" x14ac:dyDescent="0.2"/>
    <row r="88" s="122" customFormat="1" x14ac:dyDescent="0.2"/>
    <row r="89" s="122" customFormat="1" x14ac:dyDescent="0.2"/>
    <row r="90" s="122" customFormat="1" x14ac:dyDescent="0.2"/>
    <row r="91" s="122" customFormat="1" x14ac:dyDescent="0.2"/>
    <row r="92" s="122" customFormat="1" x14ac:dyDescent="0.2"/>
    <row r="93" s="122" customFormat="1" x14ac:dyDescent="0.2"/>
    <row r="94" s="122" customFormat="1" x14ac:dyDescent="0.2"/>
    <row r="95" s="122" customFormat="1" x14ac:dyDescent="0.2"/>
    <row r="96" s="122" customFormat="1" x14ac:dyDescent="0.2"/>
    <row r="97" spans="5:7" s="122" customFormat="1" x14ac:dyDescent="0.2"/>
    <row r="98" spans="5:7" s="122" customFormat="1" x14ac:dyDescent="0.2"/>
    <row r="99" spans="5:7" s="122" customFormat="1" x14ac:dyDescent="0.2"/>
    <row r="100" spans="5:7" s="122" customFormat="1" x14ac:dyDescent="0.2"/>
    <row r="101" spans="5:7" s="122" customFormat="1" x14ac:dyDescent="0.2"/>
    <row r="102" spans="5:7" s="122" customFormat="1" x14ac:dyDescent="0.2"/>
    <row r="103" spans="5:7" s="122" customFormat="1" x14ac:dyDescent="0.2">
      <c r="E103" s="125"/>
    </row>
    <row r="104" spans="5:7" s="122" customFormat="1" x14ac:dyDescent="0.2"/>
    <row r="105" spans="5:7" s="122" customFormat="1" x14ac:dyDescent="0.2">
      <c r="E105" s="123"/>
      <c r="G105" s="123"/>
    </row>
    <row r="106" spans="5:7" s="122" customFormat="1" x14ac:dyDescent="0.2"/>
    <row r="107" spans="5:7" s="122" customFormat="1" x14ac:dyDescent="0.2"/>
    <row r="108" spans="5:7" s="122" customFormat="1" x14ac:dyDescent="0.2"/>
    <row r="109" spans="5:7" s="122" customFormat="1" x14ac:dyDescent="0.2"/>
    <row r="110" spans="5:7" s="122" customFormat="1" x14ac:dyDescent="0.2"/>
    <row r="111" spans="5:7" s="122" customFormat="1" x14ac:dyDescent="0.2"/>
    <row r="112" spans="5:7" s="122" customFormat="1" x14ac:dyDescent="0.2"/>
    <row r="113" spans="3:5" s="122" customFormat="1" x14ac:dyDescent="0.2"/>
    <row r="114" spans="3:5" s="122" customFormat="1" x14ac:dyDescent="0.2"/>
    <row r="115" spans="3:5" s="122" customFormat="1" x14ac:dyDescent="0.2"/>
    <row r="116" spans="3:5" s="122" customFormat="1" x14ac:dyDescent="0.2"/>
    <row r="117" spans="3:5" s="122" customFormat="1" x14ac:dyDescent="0.2"/>
    <row r="118" spans="3:5" s="122" customFormat="1" x14ac:dyDescent="0.2"/>
    <row r="119" spans="3:5" s="122" customFormat="1" x14ac:dyDescent="0.2"/>
    <row r="120" spans="3:5" s="122" customFormat="1" x14ac:dyDescent="0.2"/>
    <row r="121" spans="3:5" s="122" customFormat="1" x14ac:dyDescent="0.2"/>
    <row r="122" spans="3:5" s="122" customFormat="1" x14ac:dyDescent="0.2"/>
    <row r="123" spans="3:5" s="122" customFormat="1" x14ac:dyDescent="0.2">
      <c r="C123" s="123"/>
      <c r="D123" s="123"/>
      <c r="E123" s="125"/>
    </row>
    <row r="124" spans="3:5" s="122" customFormat="1" x14ac:dyDescent="0.2">
      <c r="D124" s="124"/>
      <c r="E124" s="124"/>
    </row>
    <row r="125" spans="3:5" s="122" customFormat="1" x14ac:dyDescent="0.2">
      <c r="D125" s="124"/>
      <c r="E125" s="124"/>
    </row>
    <row r="126" spans="3:5" s="122" customFormat="1" x14ac:dyDescent="0.2">
      <c r="D126" s="124"/>
      <c r="E126" s="124"/>
    </row>
    <row r="127" spans="3:5" s="122" customFormat="1" x14ac:dyDescent="0.2">
      <c r="D127" s="124"/>
      <c r="E127" s="124"/>
    </row>
    <row r="128" spans="3:5" s="122" customFormat="1" x14ac:dyDescent="0.2">
      <c r="D128" s="124"/>
      <c r="E128" s="124"/>
    </row>
    <row r="129" spans="2:6" s="122" customFormat="1" x14ac:dyDescent="0.2">
      <c r="D129" s="124"/>
      <c r="E129" s="124"/>
      <c r="F129" s="135"/>
    </row>
    <row r="130" spans="2:6" s="122" customFormat="1" x14ac:dyDescent="0.2">
      <c r="D130" s="124"/>
      <c r="E130" s="124"/>
    </row>
    <row r="131" spans="2:6" s="122" customFormat="1" x14ac:dyDescent="0.2">
      <c r="D131" s="124"/>
      <c r="E131" s="124"/>
    </row>
    <row r="132" spans="2:6" s="122" customFormat="1" x14ac:dyDescent="0.2">
      <c r="D132" s="124"/>
      <c r="E132" s="124"/>
    </row>
    <row r="133" spans="2:6" s="122" customFormat="1" x14ac:dyDescent="0.2"/>
    <row r="134" spans="2:6" s="122" customFormat="1" x14ac:dyDescent="0.2">
      <c r="C134" s="123"/>
      <c r="D134" s="123"/>
    </row>
    <row r="135" spans="2:6" s="122" customFormat="1" x14ac:dyDescent="0.2">
      <c r="B135" s="136"/>
      <c r="C135" s="136"/>
    </row>
    <row r="136" spans="2:6" s="122" customFormat="1" x14ac:dyDescent="0.2">
      <c r="B136" s="136"/>
      <c r="C136" s="136"/>
    </row>
    <row r="137" spans="2:6" s="122" customFormat="1" x14ac:dyDescent="0.2">
      <c r="B137" s="136"/>
      <c r="C137" s="136"/>
    </row>
    <row r="138" spans="2:6" s="122" customFormat="1" x14ac:dyDescent="0.2">
      <c r="B138" s="136"/>
      <c r="C138" s="136"/>
    </row>
    <row r="139" spans="2:6" s="122" customFormat="1" x14ac:dyDescent="0.2">
      <c r="B139" s="136"/>
      <c r="C139" s="136"/>
    </row>
    <row r="140" spans="2:6" s="122" customFormat="1" x14ac:dyDescent="0.2">
      <c r="B140" s="136"/>
      <c r="C140" s="136"/>
    </row>
    <row r="141" spans="2:6" s="122" customFormat="1" x14ac:dyDescent="0.2">
      <c r="B141" s="136"/>
      <c r="C141" s="136"/>
    </row>
    <row r="142" spans="2:6" s="122" customFormat="1" x14ac:dyDescent="0.2">
      <c r="B142" s="136"/>
      <c r="C142" s="136"/>
    </row>
    <row r="143" spans="2:6" s="122" customFormat="1" x14ac:dyDescent="0.2">
      <c r="B143" s="136"/>
      <c r="C143" s="136"/>
    </row>
    <row r="144" spans="2:6" s="122" customFormat="1" x14ac:dyDescent="0.2"/>
    <row r="145" s="122" customFormat="1" x14ac:dyDescent="0.2"/>
    <row r="146" s="122" customFormat="1" x14ac:dyDescent="0.2"/>
    <row r="147" s="122" customFormat="1" x14ac:dyDescent="0.2"/>
    <row r="148" s="122" customFormat="1" x14ac:dyDescent="0.2"/>
    <row r="149" s="122" customFormat="1" x14ac:dyDescent="0.2"/>
    <row r="150" s="122" customFormat="1" x14ac:dyDescent="0.2"/>
    <row r="151" s="122" customFormat="1" x14ac:dyDescent="0.2"/>
    <row r="152" s="122" customFormat="1" x14ac:dyDescent="0.2"/>
    <row r="153" s="122" customFormat="1" x14ac:dyDescent="0.2"/>
    <row r="154" s="122" customFormat="1" x14ac:dyDescent="0.2"/>
  </sheetData>
  <mergeCells count="5">
    <mergeCell ref="A2:D2"/>
    <mergeCell ref="A3:A4"/>
    <mergeCell ref="B3:C3"/>
    <mergeCell ref="D3:D4"/>
    <mergeCell ref="A23:D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40" sqref="A40:E40"/>
    </sheetView>
  </sheetViews>
  <sheetFormatPr defaultRowHeight="12.75" x14ac:dyDescent="0.2"/>
  <cols>
    <col min="1" max="1" width="36.5703125" style="2" customWidth="1"/>
    <col min="2" max="8" width="13.42578125" style="2" customWidth="1"/>
    <col min="9" max="9" width="10" style="2" customWidth="1"/>
    <col min="10" max="202" width="9.140625" style="2"/>
    <col min="203" max="203" width="36.5703125" style="2" customWidth="1"/>
    <col min="204" max="210" width="13.42578125" style="2" customWidth="1"/>
    <col min="211" max="211" width="10" style="2" customWidth="1"/>
    <col min="212" max="458" width="9.140625" style="2"/>
    <col min="459" max="459" width="36.5703125" style="2" customWidth="1"/>
    <col min="460" max="466" width="13.42578125" style="2" customWidth="1"/>
    <col min="467" max="467" width="10" style="2" customWidth="1"/>
    <col min="468" max="714" width="9.140625" style="2"/>
    <col min="715" max="715" width="36.5703125" style="2" customWidth="1"/>
    <col min="716" max="722" width="13.42578125" style="2" customWidth="1"/>
    <col min="723" max="723" width="10" style="2" customWidth="1"/>
    <col min="724" max="970" width="9.140625" style="2"/>
    <col min="971" max="971" width="36.5703125" style="2" customWidth="1"/>
    <col min="972" max="978" width="13.42578125" style="2" customWidth="1"/>
    <col min="979" max="979" width="10" style="2" customWidth="1"/>
    <col min="980" max="1226" width="9.140625" style="2"/>
    <col min="1227" max="1227" width="36.5703125" style="2" customWidth="1"/>
    <col min="1228" max="1234" width="13.42578125" style="2" customWidth="1"/>
    <col min="1235" max="1235" width="10" style="2" customWidth="1"/>
    <col min="1236" max="1482" width="9.140625" style="2"/>
    <col min="1483" max="1483" width="36.5703125" style="2" customWidth="1"/>
    <col min="1484" max="1490" width="13.42578125" style="2" customWidth="1"/>
    <col min="1491" max="1491" width="10" style="2" customWidth="1"/>
    <col min="1492" max="1738" width="9.140625" style="2"/>
    <col min="1739" max="1739" width="36.5703125" style="2" customWidth="1"/>
    <col min="1740" max="1746" width="13.42578125" style="2" customWidth="1"/>
    <col min="1747" max="1747" width="10" style="2" customWidth="1"/>
    <col min="1748" max="1994" width="9.140625" style="2"/>
    <col min="1995" max="1995" width="36.5703125" style="2" customWidth="1"/>
    <col min="1996" max="2002" width="13.42578125" style="2" customWidth="1"/>
    <col min="2003" max="2003" width="10" style="2" customWidth="1"/>
    <col min="2004" max="2250" width="9.140625" style="2"/>
    <col min="2251" max="2251" width="36.5703125" style="2" customWidth="1"/>
    <col min="2252" max="2258" width="13.42578125" style="2" customWidth="1"/>
    <col min="2259" max="2259" width="10" style="2" customWidth="1"/>
    <col min="2260" max="2506" width="9.140625" style="2"/>
    <col min="2507" max="2507" width="36.5703125" style="2" customWidth="1"/>
    <col min="2508" max="2514" width="13.42578125" style="2" customWidth="1"/>
    <col min="2515" max="2515" width="10" style="2" customWidth="1"/>
    <col min="2516" max="2762" width="9.140625" style="2"/>
    <col min="2763" max="2763" width="36.5703125" style="2" customWidth="1"/>
    <col min="2764" max="2770" width="13.42578125" style="2" customWidth="1"/>
    <col min="2771" max="2771" width="10" style="2" customWidth="1"/>
    <col min="2772" max="3018" width="9.140625" style="2"/>
    <col min="3019" max="3019" width="36.5703125" style="2" customWidth="1"/>
    <col min="3020" max="3026" width="13.42578125" style="2" customWidth="1"/>
    <col min="3027" max="3027" width="10" style="2" customWidth="1"/>
    <col min="3028" max="3274" width="9.140625" style="2"/>
    <col min="3275" max="3275" width="36.5703125" style="2" customWidth="1"/>
    <col min="3276" max="3282" width="13.42578125" style="2" customWidth="1"/>
    <col min="3283" max="3283" width="10" style="2" customWidth="1"/>
    <col min="3284" max="3530" width="9.140625" style="2"/>
    <col min="3531" max="3531" width="36.5703125" style="2" customWidth="1"/>
    <col min="3532" max="3538" width="13.42578125" style="2" customWidth="1"/>
    <col min="3539" max="3539" width="10" style="2" customWidth="1"/>
    <col min="3540" max="3786" width="9.140625" style="2"/>
    <col min="3787" max="3787" width="36.5703125" style="2" customWidth="1"/>
    <col min="3788" max="3794" width="13.42578125" style="2" customWidth="1"/>
    <col min="3795" max="3795" width="10" style="2" customWidth="1"/>
    <col min="3796" max="4042" width="9.140625" style="2"/>
    <col min="4043" max="4043" width="36.5703125" style="2" customWidth="1"/>
    <col min="4044" max="4050" width="13.42578125" style="2" customWidth="1"/>
    <col min="4051" max="4051" width="10" style="2" customWidth="1"/>
    <col min="4052" max="4298" width="9.140625" style="2"/>
    <col min="4299" max="4299" width="36.5703125" style="2" customWidth="1"/>
    <col min="4300" max="4306" width="13.42578125" style="2" customWidth="1"/>
    <col min="4307" max="4307" width="10" style="2" customWidth="1"/>
    <col min="4308" max="4554" width="9.140625" style="2"/>
    <col min="4555" max="4555" width="36.5703125" style="2" customWidth="1"/>
    <col min="4556" max="4562" width="13.42578125" style="2" customWidth="1"/>
    <col min="4563" max="4563" width="10" style="2" customWidth="1"/>
    <col min="4564" max="4810" width="9.140625" style="2"/>
    <col min="4811" max="4811" width="36.5703125" style="2" customWidth="1"/>
    <col min="4812" max="4818" width="13.42578125" style="2" customWidth="1"/>
    <col min="4819" max="4819" width="10" style="2" customWidth="1"/>
    <col min="4820" max="5066" width="9.140625" style="2"/>
    <col min="5067" max="5067" width="36.5703125" style="2" customWidth="1"/>
    <col min="5068" max="5074" width="13.42578125" style="2" customWidth="1"/>
    <col min="5075" max="5075" width="10" style="2" customWidth="1"/>
    <col min="5076" max="5322" width="9.140625" style="2"/>
    <col min="5323" max="5323" width="36.5703125" style="2" customWidth="1"/>
    <col min="5324" max="5330" width="13.42578125" style="2" customWidth="1"/>
    <col min="5331" max="5331" width="10" style="2" customWidth="1"/>
    <col min="5332" max="5578" width="9.140625" style="2"/>
    <col min="5579" max="5579" width="36.5703125" style="2" customWidth="1"/>
    <col min="5580" max="5586" width="13.42578125" style="2" customWidth="1"/>
    <col min="5587" max="5587" width="10" style="2" customWidth="1"/>
    <col min="5588" max="5834" width="9.140625" style="2"/>
    <col min="5835" max="5835" width="36.5703125" style="2" customWidth="1"/>
    <col min="5836" max="5842" width="13.42578125" style="2" customWidth="1"/>
    <col min="5843" max="5843" width="10" style="2" customWidth="1"/>
    <col min="5844" max="6090" width="9.140625" style="2"/>
    <col min="6091" max="6091" width="36.5703125" style="2" customWidth="1"/>
    <col min="6092" max="6098" width="13.42578125" style="2" customWidth="1"/>
    <col min="6099" max="6099" width="10" style="2" customWidth="1"/>
    <col min="6100" max="6346" width="9.140625" style="2"/>
    <col min="6347" max="6347" width="36.5703125" style="2" customWidth="1"/>
    <col min="6348" max="6354" width="13.42578125" style="2" customWidth="1"/>
    <col min="6355" max="6355" width="10" style="2" customWidth="1"/>
    <col min="6356" max="6602" width="9.140625" style="2"/>
    <col min="6603" max="6603" width="36.5703125" style="2" customWidth="1"/>
    <col min="6604" max="6610" width="13.42578125" style="2" customWidth="1"/>
    <col min="6611" max="6611" width="10" style="2" customWidth="1"/>
    <col min="6612" max="6858" width="9.140625" style="2"/>
    <col min="6859" max="6859" width="36.5703125" style="2" customWidth="1"/>
    <col min="6860" max="6866" width="13.42578125" style="2" customWidth="1"/>
    <col min="6867" max="6867" width="10" style="2" customWidth="1"/>
    <col min="6868" max="7114" width="9.140625" style="2"/>
    <col min="7115" max="7115" width="36.5703125" style="2" customWidth="1"/>
    <col min="7116" max="7122" width="13.42578125" style="2" customWidth="1"/>
    <col min="7123" max="7123" width="10" style="2" customWidth="1"/>
    <col min="7124" max="7370" width="9.140625" style="2"/>
    <col min="7371" max="7371" width="36.5703125" style="2" customWidth="1"/>
    <col min="7372" max="7378" width="13.42578125" style="2" customWidth="1"/>
    <col min="7379" max="7379" width="10" style="2" customWidth="1"/>
    <col min="7380" max="7626" width="9.140625" style="2"/>
    <col min="7627" max="7627" width="36.5703125" style="2" customWidth="1"/>
    <col min="7628" max="7634" width="13.42578125" style="2" customWidth="1"/>
    <col min="7635" max="7635" width="10" style="2" customWidth="1"/>
    <col min="7636" max="7882" width="9.140625" style="2"/>
    <col min="7883" max="7883" width="36.5703125" style="2" customWidth="1"/>
    <col min="7884" max="7890" width="13.42578125" style="2" customWidth="1"/>
    <col min="7891" max="7891" width="10" style="2" customWidth="1"/>
    <col min="7892" max="8138" width="9.140625" style="2"/>
    <col min="8139" max="8139" width="36.5703125" style="2" customWidth="1"/>
    <col min="8140" max="8146" width="13.42578125" style="2" customWidth="1"/>
    <col min="8147" max="8147" width="10" style="2" customWidth="1"/>
    <col min="8148" max="8394" width="9.140625" style="2"/>
    <col min="8395" max="8395" width="36.5703125" style="2" customWidth="1"/>
    <col min="8396" max="8402" width="13.42578125" style="2" customWidth="1"/>
    <col min="8403" max="8403" width="10" style="2" customWidth="1"/>
    <col min="8404" max="8650" width="9.140625" style="2"/>
    <col min="8651" max="8651" width="36.5703125" style="2" customWidth="1"/>
    <col min="8652" max="8658" width="13.42578125" style="2" customWidth="1"/>
    <col min="8659" max="8659" width="10" style="2" customWidth="1"/>
    <col min="8660" max="8906" width="9.140625" style="2"/>
    <col min="8907" max="8907" width="36.5703125" style="2" customWidth="1"/>
    <col min="8908" max="8914" width="13.42578125" style="2" customWidth="1"/>
    <col min="8915" max="8915" width="10" style="2" customWidth="1"/>
    <col min="8916" max="9162" width="9.140625" style="2"/>
    <col min="9163" max="9163" width="36.5703125" style="2" customWidth="1"/>
    <col min="9164" max="9170" width="13.42578125" style="2" customWidth="1"/>
    <col min="9171" max="9171" width="10" style="2" customWidth="1"/>
    <col min="9172" max="9418" width="9.140625" style="2"/>
    <col min="9419" max="9419" width="36.5703125" style="2" customWidth="1"/>
    <col min="9420" max="9426" width="13.42578125" style="2" customWidth="1"/>
    <col min="9427" max="9427" width="10" style="2" customWidth="1"/>
    <col min="9428" max="9674" width="9.140625" style="2"/>
    <col min="9675" max="9675" width="36.5703125" style="2" customWidth="1"/>
    <col min="9676" max="9682" width="13.42578125" style="2" customWidth="1"/>
    <col min="9683" max="9683" width="10" style="2" customWidth="1"/>
    <col min="9684" max="9930" width="9.140625" style="2"/>
    <col min="9931" max="9931" width="36.5703125" style="2" customWidth="1"/>
    <col min="9932" max="9938" width="13.42578125" style="2" customWidth="1"/>
    <col min="9939" max="9939" width="10" style="2" customWidth="1"/>
    <col min="9940" max="10186" width="9.140625" style="2"/>
    <col min="10187" max="10187" width="36.5703125" style="2" customWidth="1"/>
    <col min="10188" max="10194" width="13.42578125" style="2" customWidth="1"/>
    <col min="10195" max="10195" width="10" style="2" customWidth="1"/>
    <col min="10196" max="10442" width="9.140625" style="2"/>
    <col min="10443" max="10443" width="36.5703125" style="2" customWidth="1"/>
    <col min="10444" max="10450" width="13.42578125" style="2" customWidth="1"/>
    <col min="10451" max="10451" width="10" style="2" customWidth="1"/>
    <col min="10452" max="10698" width="9.140625" style="2"/>
    <col min="10699" max="10699" width="36.5703125" style="2" customWidth="1"/>
    <col min="10700" max="10706" width="13.42578125" style="2" customWidth="1"/>
    <col min="10707" max="10707" width="10" style="2" customWidth="1"/>
    <col min="10708" max="10954" width="9.140625" style="2"/>
    <col min="10955" max="10955" width="36.5703125" style="2" customWidth="1"/>
    <col min="10956" max="10962" width="13.42578125" style="2" customWidth="1"/>
    <col min="10963" max="10963" width="10" style="2" customWidth="1"/>
    <col min="10964" max="11210" width="9.140625" style="2"/>
    <col min="11211" max="11211" width="36.5703125" style="2" customWidth="1"/>
    <col min="11212" max="11218" width="13.42578125" style="2" customWidth="1"/>
    <col min="11219" max="11219" width="10" style="2" customWidth="1"/>
    <col min="11220" max="11466" width="9.140625" style="2"/>
    <col min="11467" max="11467" width="36.5703125" style="2" customWidth="1"/>
    <col min="11468" max="11474" width="13.42578125" style="2" customWidth="1"/>
    <col min="11475" max="11475" width="10" style="2" customWidth="1"/>
    <col min="11476" max="11722" width="9.140625" style="2"/>
    <col min="11723" max="11723" width="36.5703125" style="2" customWidth="1"/>
    <col min="11724" max="11730" width="13.42578125" style="2" customWidth="1"/>
    <col min="11731" max="11731" width="10" style="2" customWidth="1"/>
    <col min="11732" max="11978" width="9.140625" style="2"/>
    <col min="11979" max="11979" width="36.5703125" style="2" customWidth="1"/>
    <col min="11980" max="11986" width="13.42578125" style="2" customWidth="1"/>
    <col min="11987" max="11987" width="10" style="2" customWidth="1"/>
    <col min="11988" max="12234" width="9.140625" style="2"/>
    <col min="12235" max="12235" width="36.5703125" style="2" customWidth="1"/>
    <col min="12236" max="12242" width="13.42578125" style="2" customWidth="1"/>
    <col min="12243" max="12243" width="10" style="2" customWidth="1"/>
    <col min="12244" max="16384" width="9.140625" style="2"/>
  </cols>
  <sheetData>
    <row r="1" spans="1:9" x14ac:dyDescent="0.2">
      <c r="A1" s="1" t="s">
        <v>520</v>
      </c>
    </row>
    <row r="2" spans="1:9" ht="25.5" x14ac:dyDescent="0.2">
      <c r="A2" s="56" t="s">
        <v>521</v>
      </c>
    </row>
    <row r="3" spans="1:9" x14ac:dyDescent="0.2">
      <c r="A3" s="57"/>
    </row>
    <row r="4" spans="1:9" x14ac:dyDescent="0.2">
      <c r="A4" s="58" t="s">
        <v>257</v>
      </c>
      <c r="B4" s="58" t="s">
        <v>258</v>
      </c>
      <c r="C4" s="58" t="s">
        <v>259</v>
      </c>
      <c r="D4" s="58" t="s">
        <v>260</v>
      </c>
      <c r="E4" s="58" t="s">
        <v>261</v>
      </c>
      <c r="F4" s="58" t="s">
        <v>262</v>
      </c>
      <c r="G4" s="58" t="s">
        <v>263</v>
      </c>
      <c r="H4" s="63" t="s">
        <v>264</v>
      </c>
      <c r="I4" s="168" t="s">
        <v>265</v>
      </c>
    </row>
    <row r="5" spans="1:9" s="67" customFormat="1" x14ac:dyDescent="0.2">
      <c r="A5" s="64" t="s">
        <v>266</v>
      </c>
      <c r="B5" s="65">
        <v>207065</v>
      </c>
      <c r="C5" s="65">
        <v>663805</v>
      </c>
      <c r="D5" s="65">
        <v>1103264</v>
      </c>
      <c r="E5" s="65">
        <v>1034443</v>
      </c>
      <c r="F5" s="65">
        <v>675501</v>
      </c>
      <c r="G5" s="65">
        <v>302416</v>
      </c>
      <c r="H5" s="65">
        <v>125325</v>
      </c>
      <c r="I5" s="66">
        <f t="shared" ref="I5:I20" si="0">SUM(B5:H5)</f>
        <v>4111819</v>
      </c>
    </row>
    <row r="6" spans="1:9" x14ac:dyDescent="0.2">
      <c r="A6" s="68" t="s">
        <v>206</v>
      </c>
      <c r="B6" s="69">
        <v>505877</v>
      </c>
      <c r="C6" s="69">
        <v>934405</v>
      </c>
      <c r="D6" s="69">
        <v>1228633</v>
      </c>
      <c r="E6" s="69">
        <v>961575</v>
      </c>
      <c r="F6" s="69">
        <v>442187</v>
      </c>
      <c r="G6" s="69">
        <v>81902</v>
      </c>
      <c r="H6" s="69">
        <v>20893</v>
      </c>
      <c r="I6" s="66">
        <f t="shared" si="0"/>
        <v>4175472</v>
      </c>
    </row>
    <row r="7" spans="1:9" x14ac:dyDescent="0.2">
      <c r="A7" s="68" t="s">
        <v>207</v>
      </c>
      <c r="B7" s="69">
        <v>386782</v>
      </c>
      <c r="C7" s="69">
        <v>822242</v>
      </c>
      <c r="D7" s="69">
        <v>1110644</v>
      </c>
      <c r="E7" s="69">
        <v>915852</v>
      </c>
      <c r="F7" s="69">
        <v>404372</v>
      </c>
      <c r="G7" s="69">
        <v>68520</v>
      </c>
      <c r="H7" s="69">
        <v>15536</v>
      </c>
      <c r="I7" s="66">
        <f t="shared" si="0"/>
        <v>3723948</v>
      </c>
    </row>
    <row r="8" spans="1:9" x14ac:dyDescent="0.2">
      <c r="A8" s="68" t="s">
        <v>208</v>
      </c>
      <c r="B8" s="69">
        <v>604883</v>
      </c>
      <c r="C8" s="69">
        <v>1273357</v>
      </c>
      <c r="D8" s="69">
        <v>1663023</v>
      </c>
      <c r="E8" s="69">
        <v>1346212</v>
      </c>
      <c r="F8" s="69">
        <v>607845</v>
      </c>
      <c r="G8" s="69">
        <v>94663</v>
      </c>
      <c r="H8" s="69">
        <v>23435</v>
      </c>
      <c r="I8" s="66">
        <f t="shared" si="0"/>
        <v>5613418</v>
      </c>
    </row>
    <row r="9" spans="1:9" x14ac:dyDescent="0.2">
      <c r="A9" s="68" t="s">
        <v>209</v>
      </c>
      <c r="B9" s="69">
        <v>1093922</v>
      </c>
      <c r="C9" s="69">
        <v>2372492</v>
      </c>
      <c r="D9" s="69">
        <v>3184206</v>
      </c>
      <c r="E9" s="69">
        <v>2625675</v>
      </c>
      <c r="F9" s="69">
        <v>1199765</v>
      </c>
      <c r="G9" s="69">
        <v>205599</v>
      </c>
      <c r="H9" s="69">
        <v>45417</v>
      </c>
      <c r="I9" s="66">
        <f t="shared" si="0"/>
        <v>10727076</v>
      </c>
    </row>
    <row r="10" spans="1:9" x14ac:dyDescent="0.2">
      <c r="A10" s="68" t="s">
        <v>210</v>
      </c>
      <c r="B10" s="69">
        <v>1378470</v>
      </c>
      <c r="C10" s="69">
        <v>3066384</v>
      </c>
      <c r="D10" s="69">
        <v>3844673</v>
      </c>
      <c r="E10" s="69">
        <v>3287221</v>
      </c>
      <c r="F10" s="69">
        <v>1413785</v>
      </c>
      <c r="G10" s="69">
        <v>254407</v>
      </c>
      <c r="H10" s="69">
        <v>60027</v>
      </c>
      <c r="I10" s="66">
        <f t="shared" si="0"/>
        <v>13304967</v>
      </c>
    </row>
    <row r="11" spans="1:9" x14ac:dyDescent="0.2">
      <c r="A11" s="68" t="s">
        <v>211</v>
      </c>
      <c r="B11" s="69">
        <v>1852532</v>
      </c>
      <c r="C11" s="69">
        <v>4401379</v>
      </c>
      <c r="D11" s="69">
        <v>5406790</v>
      </c>
      <c r="E11" s="69">
        <v>4513028</v>
      </c>
      <c r="F11" s="69">
        <v>1905565</v>
      </c>
      <c r="G11" s="69">
        <v>365935</v>
      </c>
      <c r="H11" s="69">
        <v>88267</v>
      </c>
      <c r="I11" s="66">
        <f t="shared" si="0"/>
        <v>18533496</v>
      </c>
    </row>
    <row r="12" spans="1:9" x14ac:dyDescent="0.2">
      <c r="A12" s="68" t="s">
        <v>212</v>
      </c>
      <c r="B12" s="69">
        <v>2013221</v>
      </c>
      <c r="C12" s="69">
        <v>4511018</v>
      </c>
      <c r="D12" s="69">
        <v>5490806</v>
      </c>
      <c r="E12" s="69">
        <v>4626399</v>
      </c>
      <c r="F12" s="69">
        <v>2161724</v>
      </c>
      <c r="G12" s="69">
        <v>559817</v>
      </c>
      <c r="H12" s="69">
        <v>173909</v>
      </c>
      <c r="I12" s="66">
        <f t="shared" si="0"/>
        <v>19536894</v>
      </c>
    </row>
    <row r="13" spans="1:9" x14ac:dyDescent="0.2">
      <c r="A13" s="68" t="s">
        <v>213</v>
      </c>
      <c r="B13" s="69">
        <v>1510101</v>
      </c>
      <c r="C13" s="69">
        <v>3241834</v>
      </c>
      <c r="D13" s="69">
        <v>3771538</v>
      </c>
      <c r="E13" s="69">
        <v>3008339</v>
      </c>
      <c r="F13" s="69">
        <v>1376897</v>
      </c>
      <c r="G13" s="69">
        <v>370411</v>
      </c>
      <c r="H13" s="69">
        <v>98449</v>
      </c>
      <c r="I13" s="66">
        <f t="shared" si="0"/>
        <v>13377569</v>
      </c>
    </row>
    <row r="14" spans="1:9" x14ac:dyDescent="0.2">
      <c r="A14" s="68" t="s">
        <v>214</v>
      </c>
      <c r="B14" s="69">
        <v>810646</v>
      </c>
      <c r="C14" s="69">
        <v>1580772</v>
      </c>
      <c r="D14" s="69">
        <v>1757927</v>
      </c>
      <c r="E14" s="69">
        <v>1379832</v>
      </c>
      <c r="F14" s="69">
        <v>691306</v>
      </c>
      <c r="G14" s="69">
        <v>224450</v>
      </c>
      <c r="H14" s="69">
        <v>57949</v>
      </c>
      <c r="I14" s="66">
        <f t="shared" si="0"/>
        <v>6502882</v>
      </c>
    </row>
    <row r="15" spans="1:9" x14ac:dyDescent="0.2">
      <c r="A15" s="68" t="s">
        <v>215</v>
      </c>
      <c r="B15" s="69">
        <v>992213</v>
      </c>
      <c r="C15" s="69">
        <v>1533564</v>
      </c>
      <c r="D15" s="69">
        <v>1682021</v>
      </c>
      <c r="E15" s="69">
        <v>1393227</v>
      </c>
      <c r="F15" s="69">
        <v>747643</v>
      </c>
      <c r="G15" s="69">
        <v>307902</v>
      </c>
      <c r="H15" s="69">
        <v>92864</v>
      </c>
      <c r="I15" s="66">
        <f t="shared" si="0"/>
        <v>6749434</v>
      </c>
    </row>
    <row r="16" spans="1:9" x14ac:dyDescent="0.2">
      <c r="A16" s="68" t="s">
        <v>216</v>
      </c>
      <c r="B16" s="69">
        <v>586557</v>
      </c>
      <c r="C16" s="69">
        <v>610871</v>
      </c>
      <c r="D16" s="69">
        <v>644825</v>
      </c>
      <c r="E16" s="69">
        <v>487932</v>
      </c>
      <c r="F16" s="69">
        <v>285784</v>
      </c>
      <c r="G16" s="69">
        <v>126975</v>
      </c>
      <c r="H16" s="69">
        <v>43758</v>
      </c>
      <c r="I16" s="66">
        <f t="shared" si="0"/>
        <v>2786702</v>
      </c>
    </row>
    <row r="17" spans="1:9" x14ac:dyDescent="0.2">
      <c r="A17" s="68" t="s">
        <v>217</v>
      </c>
      <c r="B17" s="69">
        <v>359354</v>
      </c>
      <c r="C17" s="69">
        <v>286672</v>
      </c>
      <c r="D17" s="69">
        <v>272360</v>
      </c>
      <c r="E17" s="69">
        <v>224123</v>
      </c>
      <c r="F17" s="69">
        <v>116071</v>
      </c>
      <c r="G17" s="69">
        <v>47042</v>
      </c>
      <c r="H17" s="69">
        <v>16340</v>
      </c>
      <c r="I17" s="66">
        <f t="shared" si="0"/>
        <v>1321962</v>
      </c>
    </row>
    <row r="18" spans="1:9" x14ac:dyDescent="0.2">
      <c r="A18" s="68" t="s">
        <v>218</v>
      </c>
      <c r="B18" s="69">
        <v>2808313</v>
      </c>
      <c r="C18" s="69">
        <v>1763384</v>
      </c>
      <c r="D18" s="69">
        <v>1641747</v>
      </c>
      <c r="E18" s="69">
        <v>1274296</v>
      </c>
      <c r="F18" s="69">
        <v>620438</v>
      </c>
      <c r="G18" s="69">
        <v>169976</v>
      </c>
      <c r="H18" s="69">
        <v>43027</v>
      </c>
      <c r="I18" s="66">
        <f t="shared" si="0"/>
        <v>8321181</v>
      </c>
    </row>
    <row r="19" spans="1:9" x14ac:dyDescent="0.2">
      <c r="A19" s="68" t="s">
        <v>219</v>
      </c>
      <c r="B19" s="69">
        <v>2700431</v>
      </c>
      <c r="C19" s="69">
        <v>1828003</v>
      </c>
      <c r="D19" s="69">
        <v>1755533</v>
      </c>
      <c r="E19" s="69">
        <v>1184732</v>
      </c>
      <c r="F19" s="69">
        <v>518309</v>
      </c>
      <c r="G19" s="69">
        <v>125548</v>
      </c>
      <c r="H19" s="69">
        <v>37379</v>
      </c>
      <c r="I19" s="66">
        <f t="shared" si="0"/>
        <v>8149935</v>
      </c>
    </row>
    <row r="20" spans="1:9" x14ac:dyDescent="0.2">
      <c r="A20" s="66" t="s">
        <v>5</v>
      </c>
      <c r="B20" s="66">
        <f t="shared" ref="B20:H20" si="1">SUM(B5:B19)</f>
        <v>17810367</v>
      </c>
      <c r="C20" s="66">
        <f t="shared" si="1"/>
        <v>28890182</v>
      </c>
      <c r="D20" s="66">
        <f t="shared" si="1"/>
        <v>34557990</v>
      </c>
      <c r="E20" s="66">
        <f t="shared" si="1"/>
        <v>28262886</v>
      </c>
      <c r="F20" s="66">
        <f t="shared" si="1"/>
        <v>13167192</v>
      </c>
      <c r="G20" s="66">
        <f t="shared" si="1"/>
        <v>3305563</v>
      </c>
      <c r="H20" s="66">
        <f t="shared" si="1"/>
        <v>942575</v>
      </c>
      <c r="I20" s="66">
        <f t="shared" si="0"/>
        <v>126936755</v>
      </c>
    </row>
    <row r="22" spans="1:9" x14ac:dyDescent="0.2">
      <c r="A22" s="58" t="s">
        <v>257</v>
      </c>
      <c r="B22" s="58" t="s">
        <v>258</v>
      </c>
      <c r="C22" s="58" t="s">
        <v>259</v>
      </c>
      <c r="D22" s="58" t="s">
        <v>260</v>
      </c>
      <c r="E22" s="58" t="s">
        <v>261</v>
      </c>
      <c r="F22" s="58" t="s">
        <v>262</v>
      </c>
      <c r="G22" s="58" t="s">
        <v>263</v>
      </c>
      <c r="H22" s="63" t="s">
        <v>264</v>
      </c>
      <c r="I22" s="168" t="s">
        <v>265</v>
      </c>
    </row>
    <row r="23" spans="1:9" x14ac:dyDescent="0.2">
      <c r="A23" s="64" t="s">
        <v>266</v>
      </c>
      <c r="B23" s="180">
        <f t="shared" ref="B23:I38" si="2">B5/B$20</f>
        <v>1.1626093948541319E-2</v>
      </c>
      <c r="C23" s="180">
        <f t="shared" si="2"/>
        <v>2.2976836906046492E-2</v>
      </c>
      <c r="D23" s="180">
        <f t="shared" si="2"/>
        <v>3.1925004897564932E-2</v>
      </c>
      <c r="E23" s="180">
        <f t="shared" si="2"/>
        <v>3.6600756200198377E-2</v>
      </c>
      <c r="F23" s="180">
        <f t="shared" si="2"/>
        <v>5.1301826539781603E-2</v>
      </c>
      <c r="G23" s="180">
        <f t="shared" si="2"/>
        <v>9.1486987239390083E-2</v>
      </c>
      <c r="H23" s="180">
        <f t="shared" si="2"/>
        <v>0.13296024189056574</v>
      </c>
      <c r="I23" s="180">
        <f t="shared" si="2"/>
        <v>3.2392658848101163E-2</v>
      </c>
    </row>
    <row r="24" spans="1:9" x14ac:dyDescent="0.2">
      <c r="A24" s="68" t="s">
        <v>206</v>
      </c>
      <c r="B24" s="180">
        <f t="shared" si="2"/>
        <v>2.8403513526700487E-2</v>
      </c>
      <c r="C24" s="180">
        <f t="shared" si="2"/>
        <v>3.2343340723848674E-2</v>
      </c>
      <c r="D24" s="180">
        <f t="shared" si="2"/>
        <v>3.55527911200854E-2</v>
      </c>
      <c r="E24" s="180">
        <f t="shared" si="2"/>
        <v>3.4022534004489138E-2</v>
      </c>
      <c r="F24" s="180">
        <f t="shared" si="2"/>
        <v>3.3582482886252436E-2</v>
      </c>
      <c r="G24" s="180">
        <f t="shared" si="2"/>
        <v>2.477701982990492E-2</v>
      </c>
      <c r="H24" s="180">
        <f t="shared" si="2"/>
        <v>2.2165875394530941E-2</v>
      </c>
      <c r="I24" s="180">
        <f t="shared" si="2"/>
        <v>3.289411329287565E-2</v>
      </c>
    </row>
    <row r="25" spans="1:9" x14ac:dyDescent="0.2">
      <c r="A25" s="68" t="s">
        <v>207</v>
      </c>
      <c r="B25" s="180">
        <f t="shared" si="2"/>
        <v>2.1716677707988834E-2</v>
      </c>
      <c r="C25" s="180">
        <f t="shared" si="2"/>
        <v>2.8460949121054343E-2</v>
      </c>
      <c r="D25" s="180">
        <f t="shared" si="2"/>
        <v>3.2138558984477976E-2</v>
      </c>
      <c r="E25" s="180">
        <f t="shared" si="2"/>
        <v>3.2404758664773298E-2</v>
      </c>
      <c r="F25" s="180">
        <f t="shared" si="2"/>
        <v>3.0710572155399574E-2</v>
      </c>
      <c r="G25" s="180">
        <f t="shared" si="2"/>
        <v>2.0728692812691817E-2</v>
      </c>
      <c r="H25" s="180">
        <f t="shared" si="2"/>
        <v>1.6482508023234227E-2</v>
      </c>
      <c r="I25" s="180">
        <f t="shared" si="2"/>
        <v>2.9337034809185095E-2</v>
      </c>
    </row>
    <row r="26" spans="1:9" x14ac:dyDescent="0.2">
      <c r="A26" s="68" t="s">
        <v>208</v>
      </c>
      <c r="B26" s="180">
        <f t="shared" si="2"/>
        <v>3.396241076896394E-2</v>
      </c>
      <c r="C26" s="180">
        <f t="shared" si="2"/>
        <v>4.4075769408444709E-2</v>
      </c>
      <c r="D26" s="180">
        <f t="shared" si="2"/>
        <v>4.8122677273765055E-2</v>
      </c>
      <c r="E26" s="180">
        <f t="shared" si="2"/>
        <v>4.7631795280920708E-2</v>
      </c>
      <c r="F26" s="180">
        <f t="shared" si="2"/>
        <v>4.6163601168722992E-2</v>
      </c>
      <c r="G26" s="180">
        <f t="shared" si="2"/>
        <v>2.8637481723990738E-2</v>
      </c>
      <c r="H26" s="180">
        <f t="shared" si="2"/>
        <v>2.4862743017796993E-2</v>
      </c>
      <c r="I26" s="180">
        <f t="shared" si="2"/>
        <v>4.4222164021760282E-2</v>
      </c>
    </row>
    <row r="27" spans="1:9" x14ac:dyDescent="0.2">
      <c r="A27" s="68" t="s">
        <v>209</v>
      </c>
      <c r="B27" s="180">
        <f t="shared" si="2"/>
        <v>6.1420519857900736E-2</v>
      </c>
      <c r="C27" s="180">
        <f t="shared" si="2"/>
        <v>8.2121047212509776E-2</v>
      </c>
      <c r="D27" s="180">
        <f t="shared" si="2"/>
        <v>9.2140949169786782E-2</v>
      </c>
      <c r="E27" s="180">
        <f t="shared" si="2"/>
        <v>9.2901871380014059E-2</v>
      </c>
      <c r="F27" s="180">
        <f t="shared" si="2"/>
        <v>9.1117756921901036E-2</v>
      </c>
      <c r="G27" s="180">
        <f t="shared" si="2"/>
        <v>6.2197876730832234E-2</v>
      </c>
      <c r="H27" s="180">
        <f t="shared" si="2"/>
        <v>4.8183964140784553E-2</v>
      </c>
      <c r="I27" s="180">
        <f t="shared" si="2"/>
        <v>8.4507249299070233E-2</v>
      </c>
    </row>
    <row r="28" spans="1:9" x14ac:dyDescent="0.2">
      <c r="A28" s="68" t="s">
        <v>210</v>
      </c>
      <c r="B28" s="180">
        <f t="shared" si="2"/>
        <v>7.7397057567651473E-2</v>
      </c>
      <c r="C28" s="180">
        <f t="shared" si="2"/>
        <v>0.10613931057962875</v>
      </c>
      <c r="D28" s="180">
        <f t="shared" si="2"/>
        <v>0.1112527956631737</v>
      </c>
      <c r="E28" s="180">
        <f t="shared" si="2"/>
        <v>0.11630875205030371</v>
      </c>
      <c r="F28" s="180">
        <f t="shared" si="2"/>
        <v>0.10737179195078192</v>
      </c>
      <c r="G28" s="180">
        <f t="shared" si="2"/>
        <v>7.6963288855786446E-2</v>
      </c>
      <c r="H28" s="180">
        <f t="shared" si="2"/>
        <v>6.3684056971593767E-2</v>
      </c>
      <c r="I28" s="180">
        <f t="shared" si="2"/>
        <v>0.10481571708682801</v>
      </c>
    </row>
    <row r="29" spans="1:9" x14ac:dyDescent="0.2">
      <c r="A29" s="68" t="s">
        <v>211</v>
      </c>
      <c r="B29" s="180">
        <f t="shared" si="2"/>
        <v>0.10401425192417428</v>
      </c>
      <c r="C29" s="180">
        <f t="shared" si="2"/>
        <v>0.15234860756501983</v>
      </c>
      <c r="D29" s="180">
        <f t="shared" si="2"/>
        <v>0.15645556931985918</v>
      </c>
      <c r="E29" s="180">
        <f t="shared" si="2"/>
        <v>0.15968036668300611</v>
      </c>
      <c r="F29" s="180">
        <f t="shared" si="2"/>
        <v>0.14472068152420045</v>
      </c>
      <c r="G29" s="180">
        <f t="shared" si="2"/>
        <v>0.11070277589626941</v>
      </c>
      <c r="H29" s="180">
        <f t="shared" si="2"/>
        <v>9.3644537569954639E-2</v>
      </c>
      <c r="I29" s="180">
        <f t="shared" si="2"/>
        <v>0.14600574908347075</v>
      </c>
    </row>
    <row r="30" spans="1:9" x14ac:dyDescent="0.2">
      <c r="A30" s="68" t="s">
        <v>212</v>
      </c>
      <c r="B30" s="180">
        <f t="shared" si="2"/>
        <v>0.11303646915305002</v>
      </c>
      <c r="C30" s="180">
        <f t="shared" si="2"/>
        <v>0.15614363384765109</v>
      </c>
      <c r="D30" s="180">
        <f t="shared" si="2"/>
        <v>0.15888672923396296</v>
      </c>
      <c r="E30" s="180">
        <f t="shared" si="2"/>
        <v>0.16369166970421917</v>
      </c>
      <c r="F30" s="180">
        <f t="shared" si="2"/>
        <v>0.16417501924480177</v>
      </c>
      <c r="G30" s="180">
        <f t="shared" si="2"/>
        <v>0.16935602195450516</v>
      </c>
      <c r="H30" s="180">
        <f t="shared" si="2"/>
        <v>0.18450415086332653</v>
      </c>
      <c r="I30" s="180">
        <f t="shared" si="2"/>
        <v>0.15391045721942395</v>
      </c>
    </row>
    <row r="31" spans="1:9" x14ac:dyDescent="0.2">
      <c r="A31" s="68" t="s">
        <v>213</v>
      </c>
      <c r="B31" s="180">
        <f t="shared" si="2"/>
        <v>8.4787753110309297E-2</v>
      </c>
      <c r="C31" s="180">
        <f t="shared" si="2"/>
        <v>0.11221230797369154</v>
      </c>
      <c r="D31" s="180">
        <f t="shared" si="2"/>
        <v>0.10913649781135998</v>
      </c>
      <c r="E31" s="180">
        <f t="shared" si="2"/>
        <v>0.10644132379120802</v>
      </c>
      <c r="F31" s="180">
        <f t="shared" si="2"/>
        <v>0.10457028347425935</v>
      </c>
      <c r="G31" s="180">
        <f t="shared" si="2"/>
        <v>0.11205685688035594</v>
      </c>
      <c r="H31" s="180">
        <f t="shared" si="2"/>
        <v>0.10444686099249396</v>
      </c>
      <c r="I31" s="180">
        <f t="shared" si="2"/>
        <v>0.10538767120681476</v>
      </c>
    </row>
    <row r="32" spans="1:9" x14ac:dyDescent="0.2">
      <c r="A32" s="68" t="s">
        <v>214</v>
      </c>
      <c r="B32" s="180">
        <f t="shared" si="2"/>
        <v>4.5515401226712507E-2</v>
      </c>
      <c r="C32" s="180">
        <f t="shared" si="2"/>
        <v>5.4716581570860304E-2</v>
      </c>
      <c r="D32" s="180">
        <f t="shared" si="2"/>
        <v>5.0868901808235951E-2</v>
      </c>
      <c r="E32" s="180">
        <f t="shared" si="2"/>
        <v>4.8821341175136888E-2</v>
      </c>
      <c r="F32" s="180">
        <f t="shared" si="2"/>
        <v>5.2502158394895436E-2</v>
      </c>
      <c r="G32" s="180">
        <f t="shared" si="2"/>
        <v>6.7900687416939262E-2</v>
      </c>
      <c r="H32" s="180">
        <f t="shared" si="2"/>
        <v>6.1479457868074155E-2</v>
      </c>
      <c r="I32" s="180">
        <f t="shared" si="2"/>
        <v>5.1229307067129609E-2</v>
      </c>
    </row>
    <row r="33" spans="1:9" x14ac:dyDescent="0.2">
      <c r="A33" s="68" t="s">
        <v>215</v>
      </c>
      <c r="B33" s="180">
        <f t="shared" si="2"/>
        <v>5.5709857073691971E-2</v>
      </c>
      <c r="C33" s="180">
        <f t="shared" si="2"/>
        <v>5.3082531636526209E-2</v>
      </c>
      <c r="D33" s="180">
        <f t="shared" si="2"/>
        <v>4.8672419894791333E-2</v>
      </c>
      <c r="E33" s="180">
        <f t="shared" si="2"/>
        <v>4.9295284282008571E-2</v>
      </c>
      <c r="F33" s="180">
        <f t="shared" si="2"/>
        <v>5.6780747178289799E-2</v>
      </c>
      <c r="G33" s="180">
        <f t="shared" si="2"/>
        <v>9.3146613753844656E-2</v>
      </c>
      <c r="H33" s="180">
        <f t="shared" si="2"/>
        <v>9.8521603055459775E-2</v>
      </c>
      <c r="I33" s="180">
        <f t="shared" si="2"/>
        <v>5.3171628658697005E-2</v>
      </c>
    </row>
    <row r="34" spans="1:9" x14ac:dyDescent="0.2">
      <c r="A34" s="68" t="s">
        <v>216</v>
      </c>
      <c r="B34" s="180">
        <f t="shared" si="2"/>
        <v>3.2933459484579965E-2</v>
      </c>
      <c r="C34" s="180">
        <f t="shared" si="2"/>
        <v>2.1144588151088838E-2</v>
      </c>
      <c r="D34" s="180">
        <f t="shared" si="2"/>
        <v>1.8659216001856591E-2</v>
      </c>
      <c r="E34" s="180">
        <f t="shared" si="2"/>
        <v>1.7264054350288219E-2</v>
      </c>
      <c r="F34" s="180">
        <f t="shared" si="2"/>
        <v>2.1704247952031078E-2</v>
      </c>
      <c r="G34" s="180">
        <f t="shared" si="2"/>
        <v>3.8412518533151536E-2</v>
      </c>
      <c r="H34" s="180">
        <f t="shared" si="2"/>
        <v>4.6423891997984246E-2</v>
      </c>
      <c r="I34" s="180">
        <f t="shared" si="2"/>
        <v>2.1953468087316397E-2</v>
      </c>
    </row>
    <row r="35" spans="1:9" x14ac:dyDescent="0.2">
      <c r="A35" s="68" t="s">
        <v>217</v>
      </c>
      <c r="B35" s="180">
        <f t="shared" si="2"/>
        <v>2.0176675752947706E-2</v>
      </c>
      <c r="C35" s="180">
        <f t="shared" si="2"/>
        <v>9.922817377889831E-3</v>
      </c>
      <c r="D35" s="180">
        <f t="shared" si="2"/>
        <v>7.8812454080807361E-3</v>
      </c>
      <c r="E35" s="180">
        <f t="shared" si="2"/>
        <v>7.9299403465024759E-3</v>
      </c>
      <c r="F35" s="180">
        <f t="shared" si="2"/>
        <v>8.8151672733260064E-3</v>
      </c>
      <c r="G35" s="180">
        <f t="shared" si="2"/>
        <v>1.4231161227300766E-2</v>
      </c>
      <c r="H35" s="180">
        <f t="shared" si="2"/>
        <v>1.7335490544519005E-2</v>
      </c>
      <c r="I35" s="180">
        <f t="shared" si="2"/>
        <v>1.0414335863556619E-2</v>
      </c>
    </row>
    <row r="36" spans="1:9" x14ac:dyDescent="0.2">
      <c r="A36" s="68" t="s">
        <v>218</v>
      </c>
      <c r="B36" s="180">
        <f t="shared" si="2"/>
        <v>0.15767855878545345</v>
      </c>
      <c r="C36" s="180">
        <f t="shared" si="2"/>
        <v>6.1037483252961162E-2</v>
      </c>
      <c r="D36" s="180">
        <f t="shared" si="2"/>
        <v>4.7507016467103556E-2</v>
      </c>
      <c r="E36" s="180">
        <f t="shared" si="2"/>
        <v>4.5087256835696116E-2</v>
      </c>
      <c r="F36" s="180">
        <f t="shared" si="2"/>
        <v>4.7119993389630833E-2</v>
      </c>
      <c r="G36" s="180">
        <f t="shared" si="2"/>
        <v>5.1421195118653007E-2</v>
      </c>
      <c r="H36" s="180">
        <f t="shared" si="2"/>
        <v>4.5648356894676813E-2</v>
      </c>
      <c r="I36" s="180">
        <f t="shared" si="2"/>
        <v>6.5553755490283333E-2</v>
      </c>
    </row>
    <row r="37" spans="1:9" x14ac:dyDescent="0.2">
      <c r="A37" s="68" t="s">
        <v>219</v>
      </c>
      <c r="B37" s="180">
        <f t="shared" si="2"/>
        <v>0.15162130011133404</v>
      </c>
      <c r="C37" s="180">
        <f t="shared" si="2"/>
        <v>6.327419467277845E-2</v>
      </c>
      <c r="D37" s="180">
        <f t="shared" si="2"/>
        <v>5.0799626945895869E-2</v>
      </c>
      <c r="E37" s="180">
        <f t="shared" si="2"/>
        <v>4.1918295251235138E-2</v>
      </c>
      <c r="F37" s="180">
        <f t="shared" si="2"/>
        <v>3.936366994572571E-2</v>
      </c>
      <c r="G37" s="180">
        <f t="shared" si="2"/>
        <v>3.798082202638401E-2</v>
      </c>
      <c r="H37" s="180">
        <f t="shared" si="2"/>
        <v>3.9656260775004643E-2</v>
      </c>
      <c r="I37" s="180">
        <f t="shared" si="2"/>
        <v>6.4204689965487144E-2</v>
      </c>
    </row>
    <row r="38" spans="1:9" x14ac:dyDescent="0.2">
      <c r="A38" s="66" t="s">
        <v>5</v>
      </c>
      <c r="B38" s="180">
        <f t="shared" si="2"/>
        <v>1</v>
      </c>
      <c r="C38" s="180">
        <f t="shared" si="2"/>
        <v>1</v>
      </c>
      <c r="D38" s="180">
        <f t="shared" si="2"/>
        <v>1</v>
      </c>
      <c r="E38" s="180">
        <f t="shared" si="2"/>
        <v>1</v>
      </c>
      <c r="F38" s="180">
        <f t="shared" si="2"/>
        <v>1</v>
      </c>
      <c r="G38" s="180">
        <f t="shared" si="2"/>
        <v>1</v>
      </c>
      <c r="H38" s="180">
        <f t="shared" si="2"/>
        <v>1</v>
      </c>
      <c r="I38" s="180">
        <f t="shared" si="2"/>
        <v>1</v>
      </c>
    </row>
    <row r="40" spans="1:9" x14ac:dyDescent="0.2">
      <c r="A40" s="322" t="s">
        <v>519</v>
      </c>
      <c r="B40" s="322"/>
      <c r="C40" s="322"/>
      <c r="D40" s="322"/>
      <c r="E40" s="322"/>
    </row>
  </sheetData>
  <mergeCells count="1">
    <mergeCell ref="A40:E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44" sqref="B44"/>
    </sheetView>
  </sheetViews>
  <sheetFormatPr defaultRowHeight="12.75" x14ac:dyDescent="0.2"/>
  <cols>
    <col min="1" max="1" width="36.5703125" style="2" customWidth="1"/>
    <col min="2" max="2" width="15.28515625" style="2" customWidth="1"/>
    <col min="3" max="12" width="13.42578125" style="2" customWidth="1"/>
    <col min="13" max="13" width="14" style="2" customWidth="1"/>
    <col min="14" max="16384" width="9.140625" style="2"/>
  </cols>
  <sheetData>
    <row r="1" spans="1:13" x14ac:dyDescent="0.2">
      <c r="A1" s="1" t="s">
        <v>205</v>
      </c>
      <c r="B1" s="1"/>
    </row>
    <row r="2" spans="1:13" x14ac:dyDescent="0.2">
      <c r="B2" s="1"/>
    </row>
    <row r="3" spans="1:13" ht="26.25" x14ac:dyDescent="0.25">
      <c r="A3" s="294" t="s">
        <v>574</v>
      </c>
      <c r="D3" s="49"/>
    </row>
    <row r="4" spans="1:13" x14ac:dyDescent="0.2">
      <c r="A4" s="57"/>
    </row>
    <row r="5" spans="1:13" x14ac:dyDescent="0.2">
      <c r="A5" s="57"/>
    </row>
    <row r="6" spans="1:13" x14ac:dyDescent="0.2">
      <c r="A6" s="58" t="s">
        <v>257</v>
      </c>
      <c r="B6" s="63" t="s">
        <v>575</v>
      </c>
      <c r="C6" s="295" t="s">
        <v>576</v>
      </c>
      <c r="D6" s="295" t="s">
        <v>577</v>
      </c>
      <c r="E6" s="296" t="s">
        <v>578</v>
      </c>
      <c r="F6" s="296" t="s">
        <v>579</v>
      </c>
      <c r="G6" s="296" t="s">
        <v>580</v>
      </c>
      <c r="H6" s="296" t="s">
        <v>581</v>
      </c>
      <c r="I6" s="296" t="s">
        <v>582</v>
      </c>
      <c r="J6" s="296" t="s">
        <v>583</v>
      </c>
      <c r="K6" s="296" t="s">
        <v>584</v>
      </c>
      <c r="L6" s="296" t="s">
        <v>585</v>
      </c>
      <c r="M6" s="297" t="s">
        <v>220</v>
      </c>
    </row>
    <row r="8" spans="1:13" ht="15" x14ac:dyDescent="0.2">
      <c r="A8" s="68" t="s">
        <v>206</v>
      </c>
      <c r="B8" s="69"/>
      <c r="C8" s="11">
        <v>53214</v>
      </c>
      <c r="D8" s="11">
        <v>383614</v>
      </c>
      <c r="E8" s="11">
        <v>434342</v>
      </c>
      <c r="F8" s="11">
        <v>2919061</v>
      </c>
      <c r="G8" s="11">
        <v>514260</v>
      </c>
      <c r="H8" s="11">
        <v>734192</v>
      </c>
      <c r="I8" s="11">
        <v>363313</v>
      </c>
      <c r="J8" s="11">
        <v>180778</v>
      </c>
      <c r="K8" s="11">
        <v>69494</v>
      </c>
      <c r="L8" s="11">
        <v>59726</v>
      </c>
      <c r="M8" s="11">
        <f t="shared" ref="M8:M21" si="0">SUM(B8:L8)</f>
        <v>5711994</v>
      </c>
    </row>
    <row r="9" spans="1:13" ht="15" x14ac:dyDescent="0.2">
      <c r="A9" s="68" t="s">
        <v>207</v>
      </c>
      <c r="B9" s="69"/>
      <c r="C9" s="11">
        <v>36695</v>
      </c>
      <c r="D9" s="11">
        <v>222495</v>
      </c>
      <c r="E9" s="11">
        <v>295248</v>
      </c>
      <c r="F9" s="11">
        <v>2703262</v>
      </c>
      <c r="G9" s="11">
        <v>464233</v>
      </c>
      <c r="H9" s="11">
        <v>608163</v>
      </c>
      <c r="I9" s="11">
        <v>283154</v>
      </c>
      <c r="J9" s="11">
        <v>125450</v>
      </c>
      <c r="K9" s="11">
        <v>54199</v>
      </c>
      <c r="L9" s="11">
        <v>32680</v>
      </c>
      <c r="M9" s="11">
        <f t="shared" si="0"/>
        <v>4825579</v>
      </c>
    </row>
    <row r="10" spans="1:13" ht="15" x14ac:dyDescent="0.2">
      <c r="A10" s="68" t="s">
        <v>208</v>
      </c>
      <c r="B10" s="69"/>
      <c r="C10" s="11">
        <v>50149</v>
      </c>
      <c r="D10" s="11">
        <v>313066</v>
      </c>
      <c r="E10" s="11">
        <v>414219</v>
      </c>
      <c r="F10" s="11">
        <v>3603193</v>
      </c>
      <c r="G10" s="11">
        <v>621384</v>
      </c>
      <c r="H10" s="11">
        <v>779100</v>
      </c>
      <c r="I10" s="11">
        <v>309607</v>
      </c>
      <c r="J10" s="11">
        <v>134478</v>
      </c>
      <c r="K10" s="11">
        <v>58149</v>
      </c>
      <c r="L10" s="11">
        <v>34879</v>
      </c>
      <c r="M10" s="11">
        <f t="shared" si="0"/>
        <v>6318224</v>
      </c>
    </row>
    <row r="11" spans="1:13" ht="15" x14ac:dyDescent="0.2">
      <c r="A11" s="68" t="s">
        <v>209</v>
      </c>
      <c r="B11" s="69"/>
      <c r="C11" s="11">
        <v>91287</v>
      </c>
      <c r="D11" s="11">
        <v>614345</v>
      </c>
      <c r="E11" s="11">
        <v>762917</v>
      </c>
      <c r="F11" s="11">
        <v>6631543</v>
      </c>
      <c r="G11" s="11">
        <v>1061347</v>
      </c>
      <c r="H11" s="11">
        <v>1399928</v>
      </c>
      <c r="I11" s="11">
        <v>568399</v>
      </c>
      <c r="J11" s="11">
        <v>223057</v>
      </c>
      <c r="K11" s="11">
        <v>91738</v>
      </c>
      <c r="L11" s="11">
        <v>51991</v>
      </c>
      <c r="M11" s="11">
        <f t="shared" si="0"/>
        <v>11496552</v>
      </c>
    </row>
    <row r="12" spans="1:13" ht="15" x14ac:dyDescent="0.2">
      <c r="A12" s="68" t="s">
        <v>210</v>
      </c>
      <c r="B12" s="69"/>
      <c r="C12" s="11">
        <v>112488</v>
      </c>
      <c r="D12" s="11">
        <v>687893</v>
      </c>
      <c r="E12" s="11">
        <v>841681</v>
      </c>
      <c r="F12" s="11">
        <v>7652730</v>
      </c>
      <c r="G12" s="11">
        <v>1338502</v>
      </c>
      <c r="H12" s="11">
        <v>1635323</v>
      </c>
      <c r="I12" s="11">
        <v>551351</v>
      </c>
      <c r="J12" s="11">
        <v>209758</v>
      </c>
      <c r="K12" s="11">
        <v>77568</v>
      </c>
      <c r="L12" s="11">
        <v>43831</v>
      </c>
      <c r="M12" s="11">
        <f t="shared" si="0"/>
        <v>13151125</v>
      </c>
    </row>
    <row r="13" spans="1:13" ht="15" x14ac:dyDescent="0.2">
      <c r="A13" s="68" t="s">
        <v>211</v>
      </c>
      <c r="B13" s="69"/>
      <c r="C13" s="11">
        <v>188868</v>
      </c>
      <c r="D13" s="11">
        <v>1147639</v>
      </c>
      <c r="E13" s="11">
        <v>1365375</v>
      </c>
      <c r="F13" s="11">
        <v>11260985</v>
      </c>
      <c r="G13" s="11">
        <v>1949041</v>
      </c>
      <c r="H13" s="11">
        <v>2414724</v>
      </c>
      <c r="I13" s="11">
        <v>830468</v>
      </c>
      <c r="J13" s="11">
        <v>293684</v>
      </c>
      <c r="K13" s="11">
        <v>119652</v>
      </c>
      <c r="L13" s="11">
        <v>55189</v>
      </c>
      <c r="M13" s="11">
        <f t="shared" si="0"/>
        <v>19625625</v>
      </c>
    </row>
    <row r="14" spans="1:13" ht="15" x14ac:dyDescent="0.2">
      <c r="A14" s="68" t="s">
        <v>212</v>
      </c>
      <c r="B14" s="69"/>
      <c r="C14" s="11">
        <v>191680</v>
      </c>
      <c r="D14" s="11">
        <v>1166536</v>
      </c>
      <c r="E14" s="11">
        <v>1308065</v>
      </c>
      <c r="F14" s="11">
        <v>9776795</v>
      </c>
      <c r="G14" s="11">
        <v>1743942</v>
      </c>
      <c r="H14" s="11">
        <v>1893120</v>
      </c>
      <c r="I14" s="11">
        <v>570276</v>
      </c>
      <c r="J14" s="11">
        <v>194790</v>
      </c>
      <c r="K14" s="11">
        <v>73636</v>
      </c>
      <c r="L14" s="11">
        <v>34611</v>
      </c>
      <c r="M14" s="11">
        <f t="shared" si="0"/>
        <v>16953451</v>
      </c>
    </row>
    <row r="15" spans="1:13" ht="15" x14ac:dyDescent="0.2">
      <c r="A15" s="68" t="s">
        <v>213</v>
      </c>
      <c r="B15" s="69"/>
      <c r="C15" s="11">
        <v>214901</v>
      </c>
      <c r="D15" s="11">
        <v>1344536</v>
      </c>
      <c r="E15" s="11">
        <v>1413409</v>
      </c>
      <c r="F15" s="11">
        <v>8003477</v>
      </c>
      <c r="G15" s="11">
        <v>1233018</v>
      </c>
      <c r="H15" s="11">
        <v>1661410</v>
      </c>
      <c r="I15" s="11">
        <v>583531</v>
      </c>
      <c r="J15" s="11">
        <v>195397</v>
      </c>
      <c r="K15" s="11">
        <v>75628</v>
      </c>
      <c r="L15" s="11">
        <v>43471</v>
      </c>
      <c r="M15" s="11">
        <f t="shared" si="0"/>
        <v>14768778</v>
      </c>
    </row>
    <row r="16" spans="1:13" ht="15" x14ac:dyDescent="0.2">
      <c r="A16" s="68" t="s">
        <v>214</v>
      </c>
      <c r="B16" s="69"/>
      <c r="C16" s="11">
        <v>145599</v>
      </c>
      <c r="D16" s="11">
        <v>882403</v>
      </c>
      <c r="E16" s="11">
        <v>839763</v>
      </c>
      <c r="F16" s="11">
        <v>3572863</v>
      </c>
      <c r="G16" s="11">
        <v>640823</v>
      </c>
      <c r="H16" s="11">
        <v>751549</v>
      </c>
      <c r="I16" s="11">
        <v>248013</v>
      </c>
      <c r="J16" s="11">
        <v>81274</v>
      </c>
      <c r="K16" s="11">
        <v>34363</v>
      </c>
      <c r="L16" s="11">
        <v>15396</v>
      </c>
      <c r="M16" s="11">
        <f t="shared" si="0"/>
        <v>7212046</v>
      </c>
    </row>
    <row r="17" spans="1:13" ht="15" x14ac:dyDescent="0.2">
      <c r="A17" s="68" t="s">
        <v>215</v>
      </c>
      <c r="B17" s="69"/>
      <c r="C17" s="11">
        <v>236815</v>
      </c>
      <c r="D17" s="11">
        <v>1307480</v>
      </c>
      <c r="E17" s="11">
        <v>1205621</v>
      </c>
      <c r="F17" s="11">
        <v>3749984</v>
      </c>
      <c r="G17" s="11">
        <v>562507</v>
      </c>
      <c r="H17" s="11">
        <v>765660</v>
      </c>
      <c r="I17" s="11">
        <v>314205</v>
      </c>
      <c r="J17" s="11">
        <v>123148</v>
      </c>
      <c r="K17" s="11">
        <v>47637</v>
      </c>
      <c r="L17" s="11">
        <v>23368</v>
      </c>
      <c r="M17" s="11">
        <f t="shared" si="0"/>
        <v>8336425</v>
      </c>
    </row>
    <row r="18" spans="1:13" ht="15" x14ac:dyDescent="0.2">
      <c r="A18" s="68" t="s">
        <v>216</v>
      </c>
      <c r="B18" s="69"/>
      <c r="C18" s="11">
        <v>143662</v>
      </c>
      <c r="D18" s="11">
        <v>787094</v>
      </c>
      <c r="E18" s="11">
        <v>673682</v>
      </c>
      <c r="F18" s="11">
        <v>1541689</v>
      </c>
      <c r="G18" s="11">
        <v>183657</v>
      </c>
      <c r="H18" s="11">
        <v>255256</v>
      </c>
      <c r="I18" s="11">
        <v>116817</v>
      </c>
      <c r="J18" s="11">
        <v>47027</v>
      </c>
      <c r="K18" s="11">
        <v>20986</v>
      </c>
      <c r="L18" s="11">
        <v>12552</v>
      </c>
      <c r="M18" s="11">
        <f t="shared" si="0"/>
        <v>3782422</v>
      </c>
    </row>
    <row r="19" spans="1:13" ht="15" x14ac:dyDescent="0.2">
      <c r="A19" s="68" t="s">
        <v>217</v>
      </c>
      <c r="B19" s="69"/>
      <c r="C19" s="11">
        <v>83148</v>
      </c>
      <c r="D19" s="11">
        <v>398382</v>
      </c>
      <c r="E19" s="11">
        <v>329049</v>
      </c>
      <c r="F19" s="11">
        <v>715777</v>
      </c>
      <c r="G19" s="11">
        <v>81791</v>
      </c>
      <c r="H19" s="11">
        <v>108140</v>
      </c>
      <c r="I19" s="11">
        <v>44904</v>
      </c>
      <c r="J19" s="11">
        <v>18459</v>
      </c>
      <c r="K19" s="11">
        <v>8568</v>
      </c>
      <c r="L19" s="11">
        <v>5733</v>
      </c>
      <c r="M19" s="11">
        <f t="shared" si="0"/>
        <v>1793951</v>
      </c>
    </row>
    <row r="20" spans="1:13" ht="15" x14ac:dyDescent="0.2">
      <c r="A20" s="68" t="s">
        <v>218</v>
      </c>
      <c r="B20" s="69"/>
      <c r="C20" s="11">
        <v>346608</v>
      </c>
      <c r="D20" s="11">
        <v>2000385</v>
      </c>
      <c r="E20" s="11">
        <v>1515229</v>
      </c>
      <c r="F20" s="11">
        <v>4250912</v>
      </c>
      <c r="G20" s="11">
        <v>462083</v>
      </c>
      <c r="H20" s="11">
        <v>475016</v>
      </c>
      <c r="I20" s="11">
        <v>178805</v>
      </c>
      <c r="J20" s="11">
        <v>72910</v>
      </c>
      <c r="K20" s="11">
        <v>36853</v>
      </c>
      <c r="L20" s="11">
        <v>25075</v>
      </c>
      <c r="M20" s="11">
        <f t="shared" si="0"/>
        <v>9363876</v>
      </c>
    </row>
    <row r="21" spans="1:13" ht="15" x14ac:dyDescent="0.2">
      <c r="A21" s="68" t="s">
        <v>219</v>
      </c>
      <c r="B21" s="69"/>
      <c r="C21" s="11">
        <v>341631</v>
      </c>
      <c r="D21" s="11">
        <v>1977277</v>
      </c>
      <c r="E21" s="11">
        <v>1282229</v>
      </c>
      <c r="F21" s="11">
        <v>3971688</v>
      </c>
      <c r="G21" s="11">
        <v>552269</v>
      </c>
      <c r="H21" s="11">
        <v>482301</v>
      </c>
      <c r="I21" s="11">
        <v>203920</v>
      </c>
      <c r="J21" s="11">
        <v>99097</v>
      </c>
      <c r="K21" s="11">
        <v>40049</v>
      </c>
      <c r="L21" s="11">
        <v>34257</v>
      </c>
      <c r="M21" s="11">
        <f t="shared" si="0"/>
        <v>8984718</v>
      </c>
    </row>
    <row r="22" spans="1:13" s="301" customFormat="1" ht="15" x14ac:dyDescent="0.2">
      <c r="A22" s="299" t="s">
        <v>586</v>
      </c>
      <c r="B22" s="300"/>
      <c r="C22" s="11">
        <v>288834</v>
      </c>
      <c r="D22" s="11">
        <v>947392</v>
      </c>
      <c r="E22" s="11">
        <v>649283</v>
      </c>
      <c r="F22" s="11">
        <v>2172659</v>
      </c>
      <c r="G22" s="11">
        <v>391960</v>
      </c>
      <c r="H22" s="11">
        <v>829975</v>
      </c>
      <c r="I22" s="11">
        <v>412860</v>
      </c>
      <c r="J22" s="11">
        <v>154808</v>
      </c>
      <c r="K22" s="11">
        <v>77008</v>
      </c>
      <c r="L22" s="11">
        <v>64831</v>
      </c>
      <c r="M22" s="11">
        <f>SUM(B22:L22)</f>
        <v>5989610</v>
      </c>
    </row>
    <row r="23" spans="1:13" s="4" customFormat="1" ht="15" x14ac:dyDescent="0.2">
      <c r="A23" s="66" t="s">
        <v>5</v>
      </c>
      <c r="B23" s="66">
        <f>SUM(B7:B21)</f>
        <v>0</v>
      </c>
      <c r="C23" s="11">
        <f t="shared" ref="C23:L23" si="1">SUM(C7:C21)</f>
        <v>2236745</v>
      </c>
      <c r="D23" s="11">
        <f t="shared" si="1"/>
        <v>13233145</v>
      </c>
      <c r="E23" s="11">
        <f t="shared" si="1"/>
        <v>12680829</v>
      </c>
      <c r="F23" s="11">
        <f t="shared" si="1"/>
        <v>70353959</v>
      </c>
      <c r="G23" s="11">
        <f t="shared" si="1"/>
        <v>11408857</v>
      </c>
      <c r="H23" s="11">
        <f t="shared" si="1"/>
        <v>13963882</v>
      </c>
      <c r="I23" s="11">
        <f t="shared" si="1"/>
        <v>5166763</v>
      </c>
      <c r="J23" s="11">
        <f t="shared" si="1"/>
        <v>1999307</v>
      </c>
      <c r="K23" s="11">
        <f t="shared" si="1"/>
        <v>808520</v>
      </c>
      <c r="L23" s="11">
        <f t="shared" si="1"/>
        <v>472759</v>
      </c>
      <c r="M23" s="11">
        <f>SUM(B23:L23)</f>
        <v>132324766</v>
      </c>
    </row>
    <row r="24" spans="1:13" x14ac:dyDescent="0.2">
      <c r="C24" s="13">
        <f>C23/$M23</f>
        <v>1.6903449502415898E-2</v>
      </c>
      <c r="D24" s="13">
        <f t="shared" ref="D24:M24" si="2">D23/$M23</f>
        <v>0.10000505120863014</v>
      </c>
      <c r="E24" s="13">
        <f t="shared" si="2"/>
        <v>9.5831108441181756E-2</v>
      </c>
      <c r="F24" s="13">
        <f t="shared" si="2"/>
        <v>0.53167642858329334</v>
      </c>
      <c r="G24" s="13">
        <f t="shared" si="2"/>
        <v>8.6218607029314526E-2</v>
      </c>
      <c r="H24" s="13">
        <f t="shared" si="2"/>
        <v>0.10552735079085648</v>
      </c>
      <c r="I24" s="13">
        <f t="shared" si="2"/>
        <v>3.9046076983049419E-2</v>
      </c>
      <c r="J24" s="13">
        <f t="shared" si="2"/>
        <v>1.5109091521083817E-2</v>
      </c>
      <c r="K24" s="13">
        <f t="shared" si="2"/>
        <v>6.1101184943716429E-3</v>
      </c>
      <c r="L24" s="13">
        <f t="shared" si="2"/>
        <v>3.5727174458030026E-3</v>
      </c>
      <c r="M24" s="13">
        <f t="shared" si="2"/>
        <v>1</v>
      </c>
    </row>
    <row r="26" spans="1:13" x14ac:dyDescent="0.2">
      <c r="A26" s="58" t="s">
        <v>257</v>
      </c>
      <c r="B26" s="63" t="s">
        <v>575</v>
      </c>
      <c r="C26" s="58" t="s">
        <v>458</v>
      </c>
      <c r="D26" s="58" t="s">
        <v>459</v>
      </c>
      <c r="E26" s="58" t="s">
        <v>460</v>
      </c>
      <c r="F26" s="58" t="s">
        <v>461</v>
      </c>
      <c r="G26" s="58" t="s">
        <v>462</v>
      </c>
      <c r="H26" s="58" t="s">
        <v>463</v>
      </c>
      <c r="I26" s="58" t="s">
        <v>464</v>
      </c>
      <c r="J26" s="58" t="s">
        <v>465</v>
      </c>
      <c r="K26" s="58" t="s">
        <v>466</v>
      </c>
      <c r="L26" s="58" t="s">
        <v>467</v>
      </c>
      <c r="M26" s="297" t="s">
        <v>265</v>
      </c>
    </row>
    <row r="27" spans="1:13" x14ac:dyDescent="0.2">
      <c r="A27" s="64" t="s">
        <v>586</v>
      </c>
      <c r="B27" s="65" t="e">
        <f t="shared" ref="B27:M27" si="3">B22/B$23</f>
        <v>#DIV/0!</v>
      </c>
      <c r="C27" s="65">
        <f t="shared" si="3"/>
        <v>0.12913139405698906</v>
      </c>
      <c r="D27" s="65">
        <f t="shared" si="3"/>
        <v>7.1592353896220443E-2</v>
      </c>
      <c r="E27" s="65">
        <f t="shared" si="3"/>
        <v>5.120193640336921E-2</v>
      </c>
      <c r="F27" s="65">
        <f t="shared" si="3"/>
        <v>3.0881829976334381E-2</v>
      </c>
      <c r="G27" s="65">
        <f t="shared" si="3"/>
        <v>3.4355764122558467E-2</v>
      </c>
      <c r="H27" s="65">
        <f t="shared" si="3"/>
        <v>5.9437268232429924E-2</v>
      </c>
      <c r="I27" s="65">
        <f t="shared" si="3"/>
        <v>7.9906897219787318E-2</v>
      </c>
      <c r="J27" s="65">
        <f t="shared" si="3"/>
        <v>7.7430829782519639E-2</v>
      </c>
      <c r="K27" s="65">
        <f t="shared" si="3"/>
        <v>9.524563399792213E-2</v>
      </c>
      <c r="L27" s="65">
        <f t="shared" si="3"/>
        <v>0.13713329624607887</v>
      </c>
      <c r="M27" s="65">
        <f t="shared" si="3"/>
        <v>4.5264466970604732E-2</v>
      </c>
    </row>
    <row r="28" spans="1:13" x14ac:dyDescent="0.2">
      <c r="A28" s="68" t="s">
        <v>206</v>
      </c>
      <c r="B28" s="65" t="e">
        <f t="shared" ref="B28:M41" si="4">B8/B$23</f>
        <v>#DIV/0!</v>
      </c>
      <c r="C28" s="65">
        <f t="shared" si="4"/>
        <v>2.3790821036819128E-2</v>
      </c>
      <c r="D28" s="65">
        <f t="shared" si="4"/>
        <v>2.8988876038160243E-2</v>
      </c>
      <c r="E28" s="65">
        <f t="shared" si="4"/>
        <v>3.4251861609363235E-2</v>
      </c>
      <c r="F28" s="65">
        <f t="shared" si="4"/>
        <v>4.1491069464903885E-2</v>
      </c>
      <c r="G28" s="65">
        <f t="shared" si="4"/>
        <v>4.5075505810967739E-2</v>
      </c>
      <c r="H28" s="65">
        <f t="shared" si="4"/>
        <v>5.2577929260645431E-2</v>
      </c>
      <c r="I28" s="65">
        <f t="shared" si="4"/>
        <v>7.0317334083254829E-2</v>
      </c>
      <c r="J28" s="65">
        <f t="shared" si="4"/>
        <v>9.0420330644568336E-2</v>
      </c>
      <c r="K28" s="65">
        <f t="shared" si="4"/>
        <v>8.5952110028199677E-2</v>
      </c>
      <c r="L28" s="65">
        <f t="shared" si="4"/>
        <v>0.12633498251751948</v>
      </c>
      <c r="M28" s="65">
        <f t="shared" si="4"/>
        <v>4.3166477241304929E-2</v>
      </c>
    </row>
    <row r="29" spans="1:13" x14ac:dyDescent="0.2">
      <c r="A29" s="68" t="s">
        <v>207</v>
      </c>
      <c r="B29" s="65" t="e">
        <f t="shared" si="4"/>
        <v>#DIV/0!</v>
      </c>
      <c r="C29" s="65">
        <f t="shared" si="4"/>
        <v>1.6405535722668431E-2</v>
      </c>
      <c r="D29" s="65">
        <f t="shared" si="4"/>
        <v>1.6813463466167716E-2</v>
      </c>
      <c r="E29" s="65">
        <f t="shared" si="4"/>
        <v>2.3283020376664649E-2</v>
      </c>
      <c r="F29" s="65">
        <f t="shared" si="4"/>
        <v>3.8423736750905518E-2</v>
      </c>
      <c r="G29" s="65">
        <f t="shared" si="4"/>
        <v>4.0690579257852036E-2</v>
      </c>
      <c r="H29" s="65">
        <f t="shared" si="4"/>
        <v>4.3552573704074553E-2</v>
      </c>
      <c r="I29" s="65">
        <f t="shared" si="4"/>
        <v>5.4802978189632465E-2</v>
      </c>
      <c r="J29" s="65">
        <f t="shared" si="4"/>
        <v>6.2746741746014995E-2</v>
      </c>
      <c r="K29" s="65">
        <f t="shared" si="4"/>
        <v>6.7034829070400231E-2</v>
      </c>
      <c r="L29" s="65">
        <f t="shared" si="4"/>
        <v>6.912612980398046E-2</v>
      </c>
      <c r="M29" s="65">
        <f t="shared" si="4"/>
        <v>3.6467693432384381E-2</v>
      </c>
    </row>
    <row r="30" spans="1:13" x14ac:dyDescent="0.2">
      <c r="A30" s="68" t="s">
        <v>208</v>
      </c>
      <c r="B30" s="65" t="e">
        <f t="shared" si="4"/>
        <v>#DIV/0!</v>
      </c>
      <c r="C30" s="65">
        <f t="shared" si="4"/>
        <v>2.2420526255786871E-2</v>
      </c>
      <c r="D30" s="65">
        <f t="shared" si="4"/>
        <v>2.3657717043076305E-2</v>
      </c>
      <c r="E30" s="65">
        <f t="shared" si="4"/>
        <v>3.2664977975808994E-2</v>
      </c>
      <c r="F30" s="65">
        <f t="shared" si="4"/>
        <v>5.1215213062849811E-2</v>
      </c>
      <c r="G30" s="65">
        <f t="shared" si="4"/>
        <v>5.4465052897060592E-2</v>
      </c>
      <c r="H30" s="65">
        <f t="shared" si="4"/>
        <v>5.5793940395657882E-2</v>
      </c>
      <c r="I30" s="65">
        <f t="shared" si="4"/>
        <v>5.9922818213260412E-2</v>
      </c>
      <c r="J30" s="65">
        <f t="shared" si="4"/>
        <v>6.7262306389163848E-2</v>
      </c>
      <c r="K30" s="65">
        <f t="shared" si="4"/>
        <v>7.192029881759264E-2</v>
      </c>
      <c r="L30" s="65">
        <f t="shared" si="4"/>
        <v>7.3777548391463721E-2</v>
      </c>
      <c r="M30" s="65">
        <f t="shared" si="4"/>
        <v>4.7747856965792784E-2</v>
      </c>
    </row>
    <row r="31" spans="1:13" x14ac:dyDescent="0.2">
      <c r="A31" s="68" t="s">
        <v>209</v>
      </c>
      <c r="B31" s="65" t="e">
        <f t="shared" si="4"/>
        <v>#DIV/0!</v>
      </c>
      <c r="C31" s="65">
        <f t="shared" si="4"/>
        <v>4.0812430563162097E-2</v>
      </c>
      <c r="D31" s="65">
        <f t="shared" si="4"/>
        <v>4.6424716120015308E-2</v>
      </c>
      <c r="E31" s="65">
        <f t="shared" si="4"/>
        <v>6.0163022464856199E-2</v>
      </c>
      <c r="F31" s="65">
        <f t="shared" si="4"/>
        <v>9.4259699017080187E-2</v>
      </c>
      <c r="G31" s="65">
        <f t="shared" si="4"/>
        <v>9.3028337545119549E-2</v>
      </c>
      <c r="H31" s="65">
        <f t="shared" si="4"/>
        <v>0.10025349684278341</v>
      </c>
      <c r="I31" s="65">
        <f t="shared" si="4"/>
        <v>0.11001065851094777</v>
      </c>
      <c r="J31" s="65">
        <f t="shared" si="4"/>
        <v>0.11156715802025402</v>
      </c>
      <c r="K31" s="65">
        <f t="shared" si="4"/>
        <v>0.11346410725770543</v>
      </c>
      <c r="L31" s="65">
        <f t="shared" si="4"/>
        <v>0.10997358061930074</v>
      </c>
      <c r="M31" s="65">
        <f t="shared" si="4"/>
        <v>8.6881332554179611E-2</v>
      </c>
    </row>
    <row r="32" spans="1:13" x14ac:dyDescent="0.2">
      <c r="A32" s="68" t="s">
        <v>210</v>
      </c>
      <c r="B32" s="65" t="e">
        <f t="shared" si="4"/>
        <v>#DIV/0!</v>
      </c>
      <c r="C32" s="65">
        <f t="shared" si="4"/>
        <v>5.0290936159463867E-2</v>
      </c>
      <c r="D32" s="65">
        <f t="shared" si="4"/>
        <v>5.1982578593372929E-2</v>
      </c>
      <c r="E32" s="65">
        <f t="shared" si="4"/>
        <v>6.6374288305598952E-2</v>
      </c>
      <c r="F32" s="65">
        <f t="shared" si="4"/>
        <v>0.10877468885581834</v>
      </c>
      <c r="G32" s="65">
        <f t="shared" si="4"/>
        <v>0.11732130571888139</v>
      </c>
      <c r="H32" s="65">
        <f t="shared" si="4"/>
        <v>0.11711091514522967</v>
      </c>
      <c r="I32" s="65">
        <f t="shared" si="4"/>
        <v>0.10671110712838967</v>
      </c>
      <c r="J32" s="65">
        <f t="shared" si="4"/>
        <v>0.10491535316987335</v>
      </c>
      <c r="K32" s="65">
        <f t="shared" si="4"/>
        <v>9.5938257557017764E-2</v>
      </c>
      <c r="L32" s="65">
        <f t="shared" si="4"/>
        <v>9.2713200594806228E-2</v>
      </c>
      <c r="M32" s="65">
        <f t="shared" si="4"/>
        <v>9.9385212591269576E-2</v>
      </c>
    </row>
    <row r="33" spans="1:13" s="139" customFormat="1" x14ac:dyDescent="0.2">
      <c r="A33" s="302" t="s">
        <v>211</v>
      </c>
      <c r="B33" s="300" t="e">
        <f t="shared" si="4"/>
        <v>#DIV/0!</v>
      </c>
      <c r="C33" s="300">
        <f t="shared" si="4"/>
        <v>8.4438771518434153E-2</v>
      </c>
      <c r="D33" s="300">
        <f t="shared" si="4"/>
        <v>8.6724584367510515E-2</v>
      </c>
      <c r="E33" s="300">
        <f t="shared" si="4"/>
        <v>0.10767237694002497</v>
      </c>
      <c r="F33" s="300">
        <f t="shared" si="4"/>
        <v>0.16006185238274934</v>
      </c>
      <c r="G33" s="300">
        <f t="shared" si="4"/>
        <v>0.17083578135829031</v>
      </c>
      <c r="H33" s="300">
        <f t="shared" si="4"/>
        <v>0.17292641115128302</v>
      </c>
      <c r="I33" s="300">
        <f t="shared" si="4"/>
        <v>0.16073274504752783</v>
      </c>
      <c r="J33" s="300">
        <f t="shared" si="4"/>
        <v>0.1468928983892919</v>
      </c>
      <c r="K33" s="300">
        <f t="shared" si="4"/>
        <v>0.14798891802305447</v>
      </c>
      <c r="L33" s="300">
        <f t="shared" si="4"/>
        <v>0.11673812661419455</v>
      </c>
      <c r="M33" s="300">
        <f t="shared" si="4"/>
        <v>0.14831407296801871</v>
      </c>
    </row>
    <row r="34" spans="1:13" s="139" customFormat="1" x14ac:dyDescent="0.2">
      <c r="A34" s="302" t="s">
        <v>212</v>
      </c>
      <c r="B34" s="300" t="e">
        <f t="shared" si="4"/>
        <v>#DIV/0!</v>
      </c>
      <c r="C34" s="300">
        <f t="shared" si="4"/>
        <v>8.5695955506774349E-2</v>
      </c>
      <c r="D34" s="300">
        <f t="shared" si="4"/>
        <v>8.8152589577156451E-2</v>
      </c>
      <c r="E34" s="300">
        <f t="shared" si="4"/>
        <v>0.10315295632485857</v>
      </c>
      <c r="F34" s="300">
        <f t="shared" si="4"/>
        <v>0.13896581143358258</v>
      </c>
      <c r="G34" s="300">
        <f t="shared" si="4"/>
        <v>0.15285860800954906</v>
      </c>
      <c r="H34" s="300">
        <f t="shared" si="4"/>
        <v>0.13557261512235638</v>
      </c>
      <c r="I34" s="300">
        <f t="shared" si="4"/>
        <v>0.11037394206004804</v>
      </c>
      <c r="J34" s="300">
        <f t="shared" si="4"/>
        <v>9.7428759065016024E-2</v>
      </c>
      <c r="K34" s="300">
        <f t="shared" si="4"/>
        <v>9.1075050709939154E-2</v>
      </c>
      <c r="L34" s="300">
        <f t="shared" si="4"/>
        <v>7.3210663361247486E-2</v>
      </c>
      <c r="M34" s="300">
        <f t="shared" si="4"/>
        <v>0.12812001496378991</v>
      </c>
    </row>
    <row r="35" spans="1:13" s="139" customFormat="1" x14ac:dyDescent="0.2">
      <c r="A35" s="302" t="s">
        <v>213</v>
      </c>
      <c r="B35" s="300" t="e">
        <f t="shared" si="4"/>
        <v>#DIV/0!</v>
      </c>
      <c r="C35" s="300">
        <f t="shared" si="4"/>
        <v>9.6077559131684656E-2</v>
      </c>
      <c r="D35" s="300">
        <f t="shared" si="4"/>
        <v>0.10160366262139499</v>
      </c>
      <c r="E35" s="300">
        <f t="shared" si="4"/>
        <v>0.1114602996381388</v>
      </c>
      <c r="F35" s="300">
        <f t="shared" si="4"/>
        <v>0.11376015101012298</v>
      </c>
      <c r="G35" s="300">
        <f t="shared" si="4"/>
        <v>0.10807550659982854</v>
      </c>
      <c r="H35" s="300">
        <f t="shared" si="4"/>
        <v>0.11897909191727631</v>
      </c>
      <c r="I35" s="300">
        <f t="shared" si="4"/>
        <v>0.11293937809804708</v>
      </c>
      <c r="J35" s="300">
        <f t="shared" si="4"/>
        <v>9.7732364264217553E-2</v>
      </c>
      <c r="K35" s="300">
        <f t="shared" si="4"/>
        <v>9.3538811655865042E-2</v>
      </c>
      <c r="L35" s="300">
        <f t="shared" si="4"/>
        <v>9.1951713240784411E-2</v>
      </c>
      <c r="M35" s="300">
        <f t="shared" si="4"/>
        <v>0.11161008212173978</v>
      </c>
    </row>
    <row r="36" spans="1:13" x14ac:dyDescent="0.2">
      <c r="A36" s="68" t="s">
        <v>214</v>
      </c>
      <c r="B36" s="65" t="e">
        <f t="shared" si="4"/>
        <v>#DIV/0!</v>
      </c>
      <c r="C36" s="65">
        <f t="shared" si="4"/>
        <v>6.5094143498700116E-2</v>
      </c>
      <c r="D36" s="65">
        <f t="shared" si="4"/>
        <v>6.6681276446377641E-2</v>
      </c>
      <c r="E36" s="65">
        <f t="shared" si="4"/>
        <v>6.6223036364578367E-2</v>
      </c>
      <c r="F36" s="65">
        <f t="shared" si="4"/>
        <v>5.0784107259692381E-2</v>
      </c>
      <c r="G36" s="65">
        <f t="shared" si="4"/>
        <v>5.6168904562481588E-2</v>
      </c>
      <c r="H36" s="65">
        <f t="shared" si="4"/>
        <v>5.3820921717900511E-2</v>
      </c>
      <c r="I36" s="65">
        <f t="shared" si="4"/>
        <v>4.8001621131064071E-2</v>
      </c>
      <c r="J36" s="65">
        <f t="shared" si="4"/>
        <v>4.0651085601160805E-2</v>
      </c>
      <c r="K36" s="65">
        <f t="shared" si="4"/>
        <v>4.2501113145005688E-2</v>
      </c>
      <c r="L36" s="65">
        <f t="shared" si="4"/>
        <v>3.2566275840333024E-2</v>
      </c>
      <c r="M36" s="65">
        <f t="shared" si="4"/>
        <v>5.4502616690816595E-2</v>
      </c>
    </row>
    <row r="37" spans="1:13" x14ac:dyDescent="0.2">
      <c r="A37" s="68" t="s">
        <v>215</v>
      </c>
      <c r="B37" s="65" t="e">
        <f t="shared" si="4"/>
        <v>#DIV/0!</v>
      </c>
      <c r="C37" s="65">
        <f t="shared" si="4"/>
        <v>0.10587483150739133</v>
      </c>
      <c r="D37" s="65">
        <f t="shared" si="4"/>
        <v>9.8803421257758456E-2</v>
      </c>
      <c r="E37" s="65">
        <f t="shared" si="4"/>
        <v>9.507430468465429E-2</v>
      </c>
      <c r="F37" s="65">
        <f t="shared" si="4"/>
        <v>5.330167702431643E-2</v>
      </c>
      <c r="G37" s="65">
        <f t="shared" si="4"/>
        <v>4.9304413229125404E-2</v>
      </c>
      <c r="H37" s="65">
        <f t="shared" si="4"/>
        <v>5.4831457326837911E-2</v>
      </c>
      <c r="I37" s="65">
        <f t="shared" si="4"/>
        <v>6.0812737104450114E-2</v>
      </c>
      <c r="J37" s="65">
        <f t="shared" si="4"/>
        <v>6.1595342786275445E-2</v>
      </c>
      <c r="K37" s="65">
        <f t="shared" si="4"/>
        <v>5.8918765151140355E-2</v>
      </c>
      <c r="L37" s="65">
        <f t="shared" si="4"/>
        <v>4.9428990246616143E-2</v>
      </c>
      <c r="M37" s="65">
        <f t="shared" si="4"/>
        <v>6.2999733549500475E-2</v>
      </c>
    </row>
    <row r="38" spans="1:13" x14ac:dyDescent="0.2">
      <c r="A38" s="68" t="s">
        <v>216</v>
      </c>
      <c r="B38" s="65" t="e">
        <f t="shared" si="4"/>
        <v>#DIV/0!</v>
      </c>
      <c r="C38" s="65">
        <f t="shared" si="4"/>
        <v>6.4228152963346288E-2</v>
      </c>
      <c r="D38" s="65">
        <f t="shared" si="4"/>
        <v>5.9478982509448809E-2</v>
      </c>
      <c r="E38" s="65">
        <f t="shared" si="4"/>
        <v>5.312602196591406E-2</v>
      </c>
      <c r="F38" s="65">
        <f t="shared" si="4"/>
        <v>2.1913322603494139E-2</v>
      </c>
      <c r="G38" s="65">
        <f t="shared" si="4"/>
        <v>1.6097756330892745E-2</v>
      </c>
      <c r="H38" s="65">
        <f t="shared" si="4"/>
        <v>1.8279730521927929E-2</v>
      </c>
      <c r="I38" s="65">
        <f t="shared" si="4"/>
        <v>2.2609320381058701E-2</v>
      </c>
      <c r="J38" s="65">
        <f t="shared" si="4"/>
        <v>2.3521650251812253E-2</v>
      </c>
      <c r="K38" s="65">
        <f t="shared" si="4"/>
        <v>2.5956067877108791E-2</v>
      </c>
      <c r="L38" s="65">
        <f t="shared" si="4"/>
        <v>2.6550525743560673E-2</v>
      </c>
      <c r="M38" s="65">
        <f t="shared" si="4"/>
        <v>2.8584384573935313E-2</v>
      </c>
    </row>
    <row r="39" spans="1:13" x14ac:dyDescent="0.2">
      <c r="A39" s="68" t="s">
        <v>217</v>
      </c>
      <c r="B39" s="300" t="e">
        <f t="shared" si="4"/>
        <v>#DIV/0!</v>
      </c>
      <c r="C39" s="65">
        <f t="shared" si="4"/>
        <v>3.717366083304087E-2</v>
      </c>
      <c r="D39" s="65">
        <f t="shared" si="4"/>
        <v>3.0104861693875492E-2</v>
      </c>
      <c r="E39" s="65">
        <f t="shared" si="4"/>
        <v>2.5948540115161241E-2</v>
      </c>
      <c r="F39" s="65">
        <f t="shared" si="4"/>
        <v>1.017394060226234E-2</v>
      </c>
      <c r="G39" s="65">
        <f t="shared" si="4"/>
        <v>7.1690792513220214E-3</v>
      </c>
      <c r="H39" s="65">
        <f t="shared" si="4"/>
        <v>7.7442648111750011E-3</v>
      </c>
      <c r="I39" s="65">
        <f t="shared" si="4"/>
        <v>8.6909347303137374E-3</v>
      </c>
      <c r="J39" s="65">
        <f t="shared" si="4"/>
        <v>9.2326991302486318E-3</v>
      </c>
      <c r="K39" s="65">
        <f t="shared" si="4"/>
        <v>1.0597140454163162E-2</v>
      </c>
      <c r="L39" s="65">
        <f t="shared" si="4"/>
        <v>1.2126686112797429E-2</v>
      </c>
      <c r="M39" s="65">
        <f t="shared" si="4"/>
        <v>1.3557182485401107E-2</v>
      </c>
    </row>
    <row r="40" spans="1:13" x14ac:dyDescent="0.2">
      <c r="A40" s="68" t="s">
        <v>218</v>
      </c>
      <c r="B40" s="300" t="e">
        <f t="shared" si="4"/>
        <v>#DIV/0!</v>
      </c>
      <c r="C40" s="65">
        <f t="shared" si="4"/>
        <v>0.15496089183165715</v>
      </c>
      <c r="D40" s="65">
        <f t="shared" si="4"/>
        <v>0.15116474579550063</v>
      </c>
      <c r="E40" s="65">
        <f t="shared" si="4"/>
        <v>0.11948974313903295</v>
      </c>
      <c r="F40" s="65">
        <f t="shared" si="4"/>
        <v>6.0421788061706665E-2</v>
      </c>
      <c r="G40" s="65">
        <f t="shared" si="4"/>
        <v>4.0502129179110578E-2</v>
      </c>
      <c r="H40" s="65">
        <f t="shared" si="4"/>
        <v>3.4017474510311674E-2</v>
      </c>
      <c r="I40" s="65">
        <f t="shared" si="4"/>
        <v>3.4606774105953766E-2</v>
      </c>
      <c r="J40" s="65">
        <f t="shared" si="4"/>
        <v>3.6467636035886437E-2</v>
      </c>
      <c r="K40" s="65">
        <f t="shared" si="4"/>
        <v>4.5580814327413052E-2</v>
      </c>
      <c r="L40" s="65">
        <f t="shared" si="4"/>
        <v>5.303970945026959E-2</v>
      </c>
      <c r="M40" s="65">
        <f t="shared" si="4"/>
        <v>7.0764349585171374E-2</v>
      </c>
    </row>
    <row r="41" spans="1:13" x14ac:dyDescent="0.2">
      <c r="A41" s="68" t="s">
        <v>219</v>
      </c>
      <c r="B41" s="300" t="e">
        <f t="shared" si="4"/>
        <v>#DIV/0!</v>
      </c>
      <c r="C41" s="65">
        <f t="shared" si="4"/>
        <v>0.1527357834710707</v>
      </c>
      <c r="D41" s="65">
        <f t="shared" si="4"/>
        <v>0.14941852447018453</v>
      </c>
      <c r="E41" s="65">
        <f t="shared" si="4"/>
        <v>0.10111555009534472</v>
      </c>
      <c r="F41" s="65">
        <f t="shared" si="4"/>
        <v>5.645294247051541E-2</v>
      </c>
      <c r="G41" s="65">
        <f t="shared" si="4"/>
        <v>4.8407040249518425E-2</v>
      </c>
      <c r="H41" s="65">
        <f t="shared" si="4"/>
        <v>3.453917757254036E-2</v>
      </c>
      <c r="I41" s="65">
        <f t="shared" si="4"/>
        <v>3.9467651216051523E-2</v>
      </c>
      <c r="J41" s="65">
        <f t="shared" si="4"/>
        <v>4.9565674506216406E-2</v>
      </c>
      <c r="K41" s="65">
        <f t="shared" si="4"/>
        <v>4.9533715925394545E-2</v>
      </c>
      <c r="L41" s="65">
        <f t="shared" si="4"/>
        <v>7.2461867463126037E-2</v>
      </c>
      <c r="M41" s="65">
        <f t="shared" si="4"/>
        <v>6.7898990276695451E-2</v>
      </c>
    </row>
    <row r="42" spans="1:13" x14ac:dyDescent="0.2">
      <c r="A42" s="66" t="s">
        <v>5</v>
      </c>
      <c r="B42" s="65" t="e">
        <f t="shared" ref="B42:M42" si="5">B23/B$23</f>
        <v>#DIV/0!</v>
      </c>
      <c r="C42" s="65">
        <f t="shared" si="5"/>
        <v>1</v>
      </c>
      <c r="D42" s="65">
        <f t="shared" si="5"/>
        <v>1</v>
      </c>
      <c r="E42" s="65">
        <f t="shared" si="5"/>
        <v>1</v>
      </c>
      <c r="F42" s="65">
        <f t="shared" si="5"/>
        <v>1</v>
      </c>
      <c r="G42" s="65">
        <f t="shared" si="5"/>
        <v>1</v>
      </c>
      <c r="H42" s="65">
        <f t="shared" si="5"/>
        <v>1</v>
      </c>
      <c r="I42" s="65">
        <f t="shared" si="5"/>
        <v>1</v>
      </c>
      <c r="J42" s="65">
        <f t="shared" si="5"/>
        <v>1</v>
      </c>
      <c r="K42" s="65">
        <f t="shared" si="5"/>
        <v>1</v>
      </c>
      <c r="L42" s="65">
        <f t="shared" si="5"/>
        <v>1</v>
      </c>
      <c r="M42" s="65">
        <f t="shared" si="5"/>
        <v>1</v>
      </c>
    </row>
    <row r="44" spans="1:13" ht="14.25" x14ac:dyDescent="0.2">
      <c r="A44" s="298"/>
      <c r="B44" s="258" t="s">
        <v>587</v>
      </c>
    </row>
    <row r="45" spans="1:13" x14ac:dyDescent="0.2">
      <c r="A45" s="29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E3" sqref="E3:J3"/>
    </sheetView>
  </sheetViews>
  <sheetFormatPr defaultColWidth="8.7109375" defaultRowHeight="12.75" x14ac:dyDescent="0.2"/>
  <cols>
    <col min="1" max="16384" width="8.7109375" style="20"/>
  </cols>
  <sheetData>
    <row r="1" spans="1:10" x14ac:dyDescent="0.2">
      <c r="A1" s="20" t="s">
        <v>522</v>
      </c>
    </row>
    <row r="3" spans="1:10" x14ac:dyDescent="0.2">
      <c r="B3" s="19" t="s">
        <v>267</v>
      </c>
      <c r="E3" s="329" t="s">
        <v>573</v>
      </c>
      <c r="F3" s="330"/>
      <c r="G3" s="330"/>
      <c r="H3" s="330"/>
      <c r="I3" s="330"/>
      <c r="J3" s="330"/>
    </row>
    <row r="4" spans="1:10" x14ac:dyDescent="0.2">
      <c r="A4" s="70" t="s">
        <v>268</v>
      </c>
      <c r="B4" s="20">
        <v>21.7</v>
      </c>
    </row>
    <row r="5" spans="1:10" x14ac:dyDescent="0.2">
      <c r="A5" s="70" t="s">
        <v>269</v>
      </c>
      <c r="B5" s="20">
        <v>23.4</v>
      </c>
    </row>
    <row r="6" spans="1:10" x14ac:dyDescent="0.2">
      <c r="A6" s="70" t="s">
        <v>33</v>
      </c>
      <c r="B6" s="20">
        <v>25.5</v>
      </c>
    </row>
    <row r="7" spans="1:10" x14ac:dyDescent="0.2">
      <c r="A7" s="70" t="s">
        <v>36</v>
      </c>
      <c r="B7" s="20">
        <v>25.3</v>
      </c>
    </row>
    <row r="9" spans="1:10" x14ac:dyDescent="0.2">
      <c r="A9" s="70" t="s">
        <v>34</v>
      </c>
      <c r="B9" s="20">
        <v>25.5</v>
      </c>
    </row>
    <row r="10" spans="1:10" ht="11.45" customHeight="1" x14ac:dyDescent="0.2"/>
    <row r="12" spans="1:10" x14ac:dyDescent="0.2">
      <c r="A12" s="70" t="s">
        <v>270</v>
      </c>
      <c r="B12" s="20">
        <v>25.1</v>
      </c>
    </row>
    <row r="13" spans="1:10" x14ac:dyDescent="0.2">
      <c r="A13" s="70" t="s">
        <v>271</v>
      </c>
      <c r="B13" s="20">
        <v>25</v>
      </c>
    </row>
    <row r="14" spans="1:10" x14ac:dyDescent="0.2">
      <c r="A14" s="70" t="s">
        <v>272</v>
      </c>
      <c r="B14" s="20">
        <v>25.3</v>
      </c>
    </row>
    <row r="15" spans="1:10" x14ac:dyDescent="0.2">
      <c r="A15" s="70" t="s">
        <v>273</v>
      </c>
      <c r="B15" s="20">
        <v>25.5</v>
      </c>
    </row>
    <row r="16" spans="1:10" x14ac:dyDescent="0.2">
      <c r="A16" s="70" t="s">
        <v>274</v>
      </c>
      <c r="B16" s="20">
        <v>25.1</v>
      </c>
    </row>
    <row r="17" spans="1:2" x14ac:dyDescent="0.2">
      <c r="A17" s="70" t="s">
        <v>36</v>
      </c>
      <c r="B17" s="20">
        <v>25.3</v>
      </c>
    </row>
    <row r="18" spans="1:2" x14ac:dyDescent="0.2">
      <c r="A18" s="70" t="s">
        <v>34</v>
      </c>
      <c r="B18" s="20">
        <v>25.5</v>
      </c>
    </row>
  </sheetData>
  <mergeCells count="1">
    <mergeCell ref="E3:J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F11"/>
    </sheetView>
  </sheetViews>
  <sheetFormatPr defaultRowHeight="15" x14ac:dyDescent="0.25"/>
  <cols>
    <col min="1" max="1" width="16" bestFit="1" customWidth="1"/>
    <col min="2" max="2" width="12" customWidth="1"/>
    <col min="4" max="4" width="12" customWidth="1"/>
    <col min="5" max="5" width="13.42578125" customWidth="1"/>
    <col min="6" max="6" width="12.42578125" customWidth="1"/>
  </cols>
  <sheetData>
    <row r="1" spans="1:6" x14ac:dyDescent="0.25">
      <c r="A1" s="331" t="s">
        <v>592</v>
      </c>
      <c r="B1" s="331"/>
      <c r="C1" s="331"/>
      <c r="D1" s="331"/>
      <c r="E1" s="331"/>
      <c r="F1" s="331"/>
    </row>
    <row r="2" spans="1:6" ht="45" customHeight="1" x14ac:dyDescent="0.25">
      <c r="A2" s="178"/>
      <c r="B2" s="264" t="s">
        <v>593</v>
      </c>
      <c r="C2" s="264" t="s">
        <v>523</v>
      </c>
      <c r="D2" s="264" t="s">
        <v>595</v>
      </c>
      <c r="E2" s="264" t="s">
        <v>524</v>
      </c>
      <c r="F2" s="264" t="s">
        <v>525</v>
      </c>
    </row>
    <row r="3" spans="1:6" x14ac:dyDescent="0.25">
      <c r="A3" s="178" t="s">
        <v>526</v>
      </c>
      <c r="B3" s="179">
        <v>25.4</v>
      </c>
      <c r="C3" s="179" t="s">
        <v>190</v>
      </c>
      <c r="D3" s="305">
        <v>0.438</v>
      </c>
      <c r="E3" s="305">
        <v>8.1000000000000003E-2</v>
      </c>
      <c r="F3" s="305">
        <v>2.5000000000000001E-2</v>
      </c>
    </row>
    <row r="4" spans="1:6" x14ac:dyDescent="0.25">
      <c r="A4" s="178" t="s">
        <v>527</v>
      </c>
      <c r="B4" s="179">
        <v>28.6</v>
      </c>
      <c r="C4" s="179">
        <v>3.1</v>
      </c>
      <c r="D4" s="305">
        <v>0.38600000000000001</v>
      </c>
      <c r="E4" s="305">
        <v>0.122</v>
      </c>
      <c r="F4" s="305">
        <v>3.7999999999999999E-2</v>
      </c>
    </row>
    <row r="5" spans="1:6" x14ac:dyDescent="0.25">
      <c r="A5" s="178" t="s">
        <v>528</v>
      </c>
      <c r="B5" s="179">
        <v>23.4</v>
      </c>
      <c r="C5" s="179">
        <v>-2.1</v>
      </c>
      <c r="D5" s="305">
        <v>0.47699999999999998</v>
      </c>
      <c r="E5" s="305">
        <v>6.0999999999999999E-2</v>
      </c>
      <c r="F5" s="305">
        <v>1.9E-2</v>
      </c>
    </row>
    <row r="6" spans="1:6" x14ac:dyDescent="0.25">
      <c r="A6" s="178" t="s">
        <v>529</v>
      </c>
      <c r="B6" s="179">
        <v>25.3</v>
      </c>
      <c r="C6" s="179">
        <v>-0.2</v>
      </c>
      <c r="D6" s="305">
        <v>0.42699999999999999</v>
      </c>
      <c r="E6" s="305">
        <v>7.2999999999999995E-2</v>
      </c>
      <c r="F6" s="305">
        <v>2.3E-2</v>
      </c>
    </row>
    <row r="7" spans="1:6" x14ac:dyDescent="0.25">
      <c r="A7" s="178" t="s">
        <v>530</v>
      </c>
      <c r="B7" s="179">
        <v>25.3</v>
      </c>
      <c r="C7" s="179">
        <v>-0.2</v>
      </c>
      <c r="D7" s="305">
        <v>0.437</v>
      </c>
      <c r="E7" s="305">
        <v>8.1000000000000003E-2</v>
      </c>
      <c r="F7" s="305">
        <v>2.5999999999999999E-2</v>
      </c>
    </row>
    <row r="8" spans="1:6" x14ac:dyDescent="0.25">
      <c r="A8" s="178" t="s">
        <v>531</v>
      </c>
      <c r="B8" s="179">
        <v>25.9</v>
      </c>
      <c r="C8" s="179">
        <v>0.4</v>
      </c>
      <c r="D8" s="305">
        <v>0.41599999999999998</v>
      </c>
      <c r="E8" s="305">
        <v>8.2000000000000003E-2</v>
      </c>
      <c r="F8" s="305">
        <v>2.5000000000000001E-2</v>
      </c>
    </row>
    <row r="9" spans="1:6" x14ac:dyDescent="0.25">
      <c r="A9" s="178" t="s">
        <v>532</v>
      </c>
      <c r="B9" s="179">
        <v>24.5</v>
      </c>
      <c r="C9" s="179">
        <v>-1</v>
      </c>
      <c r="D9" s="305">
        <v>0.45900000000000002</v>
      </c>
      <c r="E9" s="305">
        <v>7.6999999999999999E-2</v>
      </c>
      <c r="F9" s="305">
        <v>2.3E-2</v>
      </c>
    </row>
    <row r="10" spans="1:6" x14ac:dyDescent="0.25">
      <c r="A10" s="178" t="s">
        <v>533</v>
      </c>
      <c r="B10" s="179">
        <v>26.5</v>
      </c>
      <c r="C10" s="179">
        <v>1</v>
      </c>
      <c r="D10" s="305">
        <v>0.40100000000000002</v>
      </c>
      <c r="E10" s="305">
        <v>8.4000000000000005E-2</v>
      </c>
      <c r="F10" s="305">
        <v>2.5000000000000001E-2</v>
      </c>
    </row>
    <row r="11" spans="1:6" x14ac:dyDescent="0.25">
      <c r="A11" s="178" t="s">
        <v>534</v>
      </c>
      <c r="B11" s="179">
        <v>22.2</v>
      </c>
      <c r="C11" s="179">
        <v>-3.3</v>
      </c>
      <c r="D11" s="305">
        <v>0.56399999999999995</v>
      </c>
      <c r="E11" s="305">
        <v>6.4000000000000001E-2</v>
      </c>
      <c r="F11" s="305">
        <v>2.5000000000000001E-2</v>
      </c>
    </row>
    <row r="12" spans="1:6" x14ac:dyDescent="0.25">
      <c r="A12" s="293" t="s">
        <v>594</v>
      </c>
      <c r="B12" s="293"/>
      <c r="C12" s="293"/>
      <c r="D12" s="293"/>
      <c r="E12" s="293"/>
      <c r="F12" s="293"/>
    </row>
    <row r="13" spans="1:6" x14ac:dyDescent="0.25">
      <c r="A13" s="293"/>
      <c r="B13" s="293"/>
      <c r="C13" s="293"/>
      <c r="D13" s="293"/>
      <c r="E13" s="293"/>
      <c r="F13" s="293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9"/>
  <sheetViews>
    <sheetView topLeftCell="F1" workbookViewId="0">
      <selection activeCell="L2" sqref="L2:Q3"/>
    </sheetView>
  </sheetViews>
  <sheetFormatPr defaultColWidth="8.7109375" defaultRowHeight="12.75" x14ac:dyDescent="0.2"/>
  <cols>
    <col min="1" max="3" width="8.7109375" style="20"/>
    <col min="4" max="4" width="9.85546875" style="20" customWidth="1"/>
    <col min="5" max="15" width="8.7109375" style="20"/>
    <col min="16" max="16" width="8.140625" style="20" customWidth="1"/>
    <col min="17" max="16384" width="8.7109375" style="20"/>
  </cols>
  <sheetData>
    <row r="1" spans="1:28" x14ac:dyDescent="0.2">
      <c r="A1" s="20" t="s">
        <v>522</v>
      </c>
    </row>
    <row r="2" spans="1:28" x14ac:dyDescent="0.2">
      <c r="B2" s="19" t="s">
        <v>275</v>
      </c>
      <c r="L2" s="334" t="s">
        <v>572</v>
      </c>
      <c r="M2" s="335"/>
      <c r="N2" s="335"/>
      <c r="O2" s="335"/>
      <c r="P2" s="335"/>
      <c r="Q2" s="335"/>
    </row>
    <row r="3" spans="1:28" s="71" customFormat="1" x14ac:dyDescent="0.2">
      <c r="B3" s="332"/>
      <c r="C3" s="333"/>
      <c r="D3" s="333"/>
      <c r="G3" s="72"/>
      <c r="L3" s="335"/>
      <c r="M3" s="335"/>
      <c r="N3" s="335"/>
      <c r="O3" s="335"/>
      <c r="P3" s="335"/>
      <c r="Q3" s="335"/>
    </row>
    <row r="4" spans="1:28" x14ac:dyDescent="0.2">
      <c r="A4" s="20" t="s">
        <v>279</v>
      </c>
      <c r="B4" s="20" t="s">
        <v>280</v>
      </c>
      <c r="C4" s="20" t="s">
        <v>281</v>
      </c>
      <c r="D4" s="70" t="s">
        <v>36</v>
      </c>
      <c r="E4" s="73" t="s">
        <v>33</v>
      </c>
      <c r="F4" s="73"/>
      <c r="G4" s="20" t="s">
        <v>282</v>
      </c>
      <c r="H4" s="70" t="s">
        <v>283</v>
      </c>
      <c r="I4" s="73" t="s">
        <v>33</v>
      </c>
      <c r="J4" s="70" t="s">
        <v>36</v>
      </c>
      <c r="K4" s="73"/>
      <c r="L4" s="141"/>
      <c r="M4" s="141"/>
      <c r="N4" s="141"/>
      <c r="O4" s="141"/>
      <c r="P4" s="141"/>
      <c r="Q4" s="141"/>
      <c r="T4" s="141"/>
      <c r="U4" s="141"/>
      <c r="V4" s="187"/>
      <c r="W4" s="188"/>
      <c r="X4" s="187"/>
      <c r="Y4" s="141"/>
      <c r="Z4" s="182"/>
      <c r="AA4" s="141"/>
      <c r="AB4" s="141"/>
    </row>
    <row r="5" spans="1:28" x14ac:dyDescent="0.2">
      <c r="B5" s="35" t="s">
        <v>285</v>
      </c>
      <c r="C5" s="35"/>
      <c r="D5" s="35">
        <v>25.3</v>
      </c>
      <c r="G5" s="20" t="s">
        <v>285</v>
      </c>
      <c r="H5" s="20">
        <v>22.4</v>
      </c>
      <c r="I5" s="20">
        <v>25.5</v>
      </c>
      <c r="J5" s="35">
        <v>25.3</v>
      </c>
      <c r="L5" s="141"/>
      <c r="M5" s="141"/>
      <c r="N5" s="141"/>
      <c r="O5" s="141"/>
      <c r="P5" s="141"/>
      <c r="Q5" s="141"/>
      <c r="T5" s="141"/>
      <c r="U5" s="185"/>
      <c r="V5" s="185"/>
      <c r="W5" s="185"/>
      <c r="X5" s="185"/>
      <c r="Y5" s="141"/>
      <c r="Z5" s="141"/>
      <c r="AA5" s="141"/>
      <c r="AB5" s="141"/>
    </row>
    <row r="6" spans="1:28" x14ac:dyDescent="0.2">
      <c r="A6" s="20">
        <v>1</v>
      </c>
      <c r="B6" s="20" t="s">
        <v>284</v>
      </c>
      <c r="C6" s="20" t="s">
        <v>288</v>
      </c>
      <c r="D6" s="20">
        <v>24.1</v>
      </c>
      <c r="E6" s="20">
        <v>24.8</v>
      </c>
      <c r="G6" s="20" t="s">
        <v>288</v>
      </c>
      <c r="H6" s="20">
        <v>21.2</v>
      </c>
      <c r="I6" s="20">
        <v>24.8</v>
      </c>
      <c r="J6" s="20">
        <v>24.1</v>
      </c>
      <c r="L6" s="141"/>
      <c r="M6" s="141"/>
      <c r="N6" s="141"/>
      <c r="O6" s="141"/>
      <c r="P6" s="141"/>
      <c r="Q6" s="141"/>
      <c r="T6" s="141"/>
      <c r="U6" s="185"/>
      <c r="V6" s="185"/>
      <c r="W6" s="185"/>
      <c r="X6" s="185"/>
      <c r="Y6" s="141"/>
      <c r="Z6" s="141"/>
      <c r="AA6" s="141"/>
      <c r="AB6" s="141"/>
    </row>
    <row r="7" spans="1:28" x14ac:dyDescent="0.2">
      <c r="A7" s="20">
        <v>2</v>
      </c>
      <c r="B7" s="20" t="s">
        <v>286</v>
      </c>
      <c r="C7" s="20" t="s">
        <v>291</v>
      </c>
      <c r="D7" s="20">
        <v>18.8</v>
      </c>
      <c r="E7" s="20">
        <v>19.600000000000001</v>
      </c>
      <c r="G7" s="20" t="s">
        <v>291</v>
      </c>
      <c r="H7" s="20">
        <v>16.7</v>
      </c>
      <c r="I7" s="20">
        <v>19.600000000000001</v>
      </c>
      <c r="J7" s="20">
        <v>18.8</v>
      </c>
      <c r="L7" s="141"/>
      <c r="M7" s="141"/>
      <c r="N7" s="141"/>
      <c r="O7" s="141"/>
      <c r="P7" s="141"/>
      <c r="Q7" s="141"/>
      <c r="T7" s="141"/>
      <c r="U7" s="185"/>
      <c r="V7" s="185"/>
      <c r="W7" s="185"/>
      <c r="X7" s="185"/>
      <c r="Y7" s="141"/>
      <c r="Z7" s="141"/>
      <c r="AA7" s="141"/>
      <c r="AB7" s="141"/>
    </row>
    <row r="8" spans="1:28" x14ac:dyDescent="0.2">
      <c r="A8" s="20">
        <v>4</v>
      </c>
      <c r="B8" s="20" t="s">
        <v>289</v>
      </c>
      <c r="C8" s="20" t="s">
        <v>294</v>
      </c>
      <c r="D8" s="20">
        <v>24.5</v>
      </c>
      <c r="E8" s="20">
        <v>24.9</v>
      </c>
      <c r="G8" s="20" t="s">
        <v>294</v>
      </c>
      <c r="H8" s="20">
        <v>21.6</v>
      </c>
      <c r="I8" s="20">
        <v>24.9</v>
      </c>
      <c r="J8" s="20">
        <v>24.5</v>
      </c>
      <c r="L8" s="141"/>
      <c r="M8" s="141"/>
      <c r="N8" s="141"/>
      <c r="O8" s="141"/>
      <c r="P8" s="141"/>
      <c r="Q8" s="141"/>
      <c r="T8" s="141"/>
      <c r="U8" s="185"/>
      <c r="V8" s="185"/>
      <c r="W8" s="185"/>
      <c r="X8" s="185"/>
      <c r="Y8" s="141"/>
      <c r="Z8" s="141"/>
      <c r="AA8" s="141"/>
      <c r="AB8" s="141"/>
    </row>
    <row r="9" spans="1:28" x14ac:dyDescent="0.2">
      <c r="A9" s="20">
        <v>5</v>
      </c>
      <c r="B9" s="20" t="s">
        <v>292</v>
      </c>
      <c r="C9" s="20" t="s">
        <v>297</v>
      </c>
      <c r="D9" s="20">
        <v>21.2</v>
      </c>
      <c r="E9" s="20">
        <v>21.9</v>
      </c>
      <c r="G9" s="20" t="s">
        <v>297</v>
      </c>
      <c r="H9" s="20">
        <v>19</v>
      </c>
      <c r="I9" s="20">
        <v>21.9</v>
      </c>
      <c r="J9" s="20">
        <v>21.2</v>
      </c>
      <c r="L9" s="141"/>
      <c r="M9" s="141"/>
      <c r="N9" s="141"/>
      <c r="O9" s="141"/>
      <c r="P9" s="141"/>
      <c r="Q9" s="141"/>
      <c r="T9" s="141"/>
      <c r="U9" s="185"/>
      <c r="V9" s="185"/>
      <c r="W9" s="185"/>
      <c r="X9" s="185"/>
      <c r="Y9" s="141"/>
      <c r="Z9" s="141"/>
      <c r="AA9" s="141"/>
      <c r="AB9" s="141"/>
    </row>
    <row r="10" spans="1:28" x14ac:dyDescent="0.2">
      <c r="A10" s="20">
        <v>6</v>
      </c>
      <c r="B10" s="20" t="s">
        <v>295</v>
      </c>
      <c r="C10" s="20" t="s">
        <v>300</v>
      </c>
      <c r="D10" s="20">
        <v>26.9</v>
      </c>
      <c r="E10" s="20">
        <v>27.7</v>
      </c>
      <c r="G10" s="20" t="s">
        <v>300</v>
      </c>
      <c r="H10" s="20">
        <v>24.6</v>
      </c>
      <c r="I10" s="20">
        <v>27.7</v>
      </c>
      <c r="J10" s="20">
        <v>26.9</v>
      </c>
      <c r="L10" s="141"/>
      <c r="M10" s="141"/>
      <c r="N10" s="141"/>
      <c r="O10" s="141"/>
      <c r="P10" s="141"/>
      <c r="Q10" s="141"/>
      <c r="T10" s="141"/>
      <c r="U10" s="185"/>
      <c r="V10" s="185"/>
      <c r="W10" s="185"/>
      <c r="X10" s="185"/>
      <c r="Y10" s="141"/>
      <c r="Z10" s="141"/>
      <c r="AA10" s="141"/>
      <c r="AB10" s="141"/>
    </row>
    <row r="11" spans="1:28" x14ac:dyDescent="0.2">
      <c r="A11" s="20">
        <v>8</v>
      </c>
      <c r="B11" s="20" t="s">
        <v>298</v>
      </c>
      <c r="C11" s="20" t="s">
        <v>303</v>
      </c>
      <c r="D11" s="20">
        <v>24.1</v>
      </c>
      <c r="E11" s="20">
        <v>24.3</v>
      </c>
      <c r="G11" s="20" t="s">
        <v>303</v>
      </c>
      <c r="H11" s="20">
        <v>20.7</v>
      </c>
      <c r="I11" s="20">
        <v>24.3</v>
      </c>
      <c r="J11" s="20">
        <v>24.1</v>
      </c>
      <c r="L11" s="141"/>
      <c r="M11" s="141"/>
      <c r="N11" s="141"/>
      <c r="O11" s="141"/>
      <c r="P11" s="141"/>
      <c r="Q11" s="141"/>
      <c r="T11" s="141"/>
      <c r="U11" s="185"/>
      <c r="V11" s="185"/>
      <c r="W11" s="185"/>
      <c r="X11" s="185"/>
      <c r="Y11" s="141"/>
      <c r="Z11" s="141"/>
      <c r="AA11" s="141"/>
      <c r="AB11" s="141"/>
    </row>
    <row r="12" spans="1:28" x14ac:dyDescent="0.2">
      <c r="A12" s="20">
        <v>9</v>
      </c>
      <c r="B12" s="20" t="s">
        <v>301</v>
      </c>
      <c r="C12" s="20" t="s">
        <v>305</v>
      </c>
      <c r="D12" s="20">
        <v>24.7</v>
      </c>
      <c r="E12" s="20">
        <v>24.4</v>
      </c>
      <c r="G12" s="20" t="s">
        <v>305</v>
      </c>
      <c r="H12" s="20">
        <v>21.1</v>
      </c>
      <c r="I12" s="20">
        <v>24.4</v>
      </c>
      <c r="J12" s="20">
        <v>24.7</v>
      </c>
      <c r="L12" s="141"/>
      <c r="M12" s="141"/>
      <c r="N12" s="141"/>
      <c r="O12" s="141"/>
      <c r="P12" s="141"/>
      <c r="Q12" s="141"/>
      <c r="T12" s="141"/>
      <c r="U12" s="185"/>
      <c r="V12" s="185"/>
      <c r="W12" s="185"/>
      <c r="X12" s="185"/>
      <c r="Y12" s="141"/>
      <c r="Z12" s="141"/>
      <c r="AA12" s="141"/>
      <c r="AB12" s="141"/>
    </row>
    <row r="13" spans="1:28" x14ac:dyDescent="0.2">
      <c r="A13" s="20">
        <v>10</v>
      </c>
      <c r="B13" s="20" t="s">
        <v>304</v>
      </c>
      <c r="C13" s="20" t="s">
        <v>308</v>
      </c>
      <c r="D13" s="20">
        <v>24.3</v>
      </c>
      <c r="E13" s="20">
        <v>24</v>
      </c>
      <c r="G13" s="20" t="s">
        <v>308</v>
      </c>
      <c r="H13" s="20">
        <v>20</v>
      </c>
      <c r="I13" s="20">
        <v>24</v>
      </c>
      <c r="J13" s="20">
        <v>24.3</v>
      </c>
      <c r="L13" s="141"/>
      <c r="M13" s="141"/>
      <c r="N13" s="141"/>
      <c r="O13" s="141"/>
      <c r="P13" s="141"/>
      <c r="Q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spans="1:28" x14ac:dyDescent="0.2">
      <c r="A14" s="20">
        <v>11</v>
      </c>
      <c r="B14" s="20" t="s">
        <v>306</v>
      </c>
      <c r="C14" s="20" t="s">
        <v>311</v>
      </c>
      <c r="D14" s="20">
        <v>29.4</v>
      </c>
      <c r="E14" s="20">
        <v>29.7</v>
      </c>
      <c r="G14" s="20" t="s">
        <v>311</v>
      </c>
      <c r="H14" s="20">
        <v>27.1</v>
      </c>
      <c r="I14" s="20">
        <v>29.7</v>
      </c>
      <c r="J14" s="20">
        <v>29.4</v>
      </c>
      <c r="L14" s="141"/>
      <c r="M14" s="141"/>
      <c r="N14" s="141"/>
      <c r="O14" s="141"/>
      <c r="P14" s="141"/>
      <c r="Q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spans="1:28" x14ac:dyDescent="0.2">
      <c r="A15" s="20">
        <v>12</v>
      </c>
      <c r="B15" s="20" t="s">
        <v>309</v>
      </c>
      <c r="C15" s="20" t="s">
        <v>314</v>
      </c>
      <c r="D15" s="20">
        <v>25.5</v>
      </c>
      <c r="E15" s="20">
        <v>26.2</v>
      </c>
      <c r="G15" s="20" t="s">
        <v>314</v>
      </c>
      <c r="H15" s="20">
        <v>21.8</v>
      </c>
      <c r="I15" s="20">
        <v>26.2</v>
      </c>
      <c r="J15" s="20">
        <v>25.5</v>
      </c>
      <c r="L15" s="141"/>
      <c r="M15" s="141"/>
      <c r="N15" s="141"/>
      <c r="O15" s="141"/>
      <c r="P15" s="141"/>
      <c r="Q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28" x14ac:dyDescent="0.2">
      <c r="A16" s="20">
        <v>13</v>
      </c>
      <c r="B16" s="20" t="s">
        <v>312</v>
      </c>
      <c r="C16" s="20" t="s">
        <v>317</v>
      </c>
      <c r="D16" s="20">
        <v>27</v>
      </c>
      <c r="E16" s="20">
        <v>27.7</v>
      </c>
      <c r="G16" s="20" t="s">
        <v>317</v>
      </c>
      <c r="H16" s="20">
        <v>22.7</v>
      </c>
      <c r="I16" s="20">
        <v>27.7</v>
      </c>
      <c r="J16" s="20">
        <v>27</v>
      </c>
      <c r="L16" s="141"/>
      <c r="M16" s="141"/>
      <c r="N16" s="141"/>
      <c r="O16" s="141"/>
      <c r="P16" s="141"/>
      <c r="Q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28" x14ac:dyDescent="0.2">
      <c r="A17" s="20">
        <v>15</v>
      </c>
      <c r="B17" s="20" t="s">
        <v>315</v>
      </c>
      <c r="C17" s="20" t="s">
        <v>320</v>
      </c>
      <c r="D17" s="20">
        <v>25.5</v>
      </c>
      <c r="E17" s="20">
        <v>26.1</v>
      </c>
      <c r="G17" s="20" t="s">
        <v>320</v>
      </c>
      <c r="H17" s="20">
        <v>23.8</v>
      </c>
      <c r="I17" s="20">
        <v>26.1</v>
      </c>
      <c r="J17" s="20">
        <v>25.5</v>
      </c>
      <c r="L17" s="141"/>
      <c r="M17" s="141"/>
      <c r="N17" s="141"/>
      <c r="O17" s="141"/>
      <c r="P17" s="141"/>
      <c r="Q17" s="141"/>
      <c r="T17" s="141"/>
      <c r="U17" s="141"/>
      <c r="V17" s="141"/>
      <c r="W17" s="141"/>
      <c r="X17" s="141"/>
      <c r="Y17" s="141"/>
      <c r="Z17" s="141"/>
      <c r="AA17" s="141"/>
      <c r="AB17" s="141"/>
    </row>
    <row r="18" spans="1:28" x14ac:dyDescent="0.2">
      <c r="A18" s="20">
        <v>16</v>
      </c>
      <c r="B18" s="20" t="s">
        <v>318</v>
      </c>
      <c r="C18" s="20" t="s">
        <v>310</v>
      </c>
      <c r="D18" s="20">
        <v>20.399999999999999</v>
      </c>
      <c r="E18" s="20">
        <v>20</v>
      </c>
      <c r="G18" s="20" t="s">
        <v>310</v>
      </c>
      <c r="H18" s="20">
        <v>17.3</v>
      </c>
      <c r="I18" s="20">
        <v>20</v>
      </c>
      <c r="J18" s="20">
        <v>20.399999999999999</v>
      </c>
      <c r="L18" s="141"/>
      <c r="M18" s="141"/>
      <c r="N18" s="141"/>
      <c r="O18" s="141"/>
      <c r="P18" s="141"/>
      <c r="Q18" s="141"/>
      <c r="T18" s="141"/>
      <c r="U18" s="141"/>
      <c r="V18" s="141"/>
      <c r="W18" s="141"/>
      <c r="X18" s="141"/>
      <c r="Y18" s="141"/>
      <c r="Z18" s="141"/>
      <c r="AA18" s="141"/>
      <c r="AB18" s="141"/>
    </row>
    <row r="19" spans="1:28" x14ac:dyDescent="0.2">
      <c r="A19" s="20">
        <v>17</v>
      </c>
      <c r="B19" s="20" t="s">
        <v>321</v>
      </c>
      <c r="C19" s="20" t="s">
        <v>324</v>
      </c>
      <c r="D19" s="20">
        <v>27.9</v>
      </c>
      <c r="E19" s="20">
        <v>28</v>
      </c>
      <c r="G19" s="20" t="s">
        <v>324</v>
      </c>
      <c r="H19" s="20">
        <v>25.1</v>
      </c>
      <c r="I19" s="20">
        <v>28</v>
      </c>
      <c r="J19" s="20">
        <v>27.9</v>
      </c>
      <c r="L19" s="141"/>
      <c r="M19" s="141"/>
      <c r="N19" s="141"/>
      <c r="O19" s="141"/>
      <c r="P19" s="141"/>
      <c r="Q19" s="141"/>
      <c r="T19" s="141"/>
      <c r="U19" s="141"/>
      <c r="V19" s="141"/>
      <c r="W19" s="141"/>
      <c r="X19" s="141"/>
      <c r="Y19" s="141"/>
      <c r="Z19" s="183"/>
      <c r="AA19" s="141"/>
      <c r="AB19" s="141"/>
    </row>
    <row r="20" spans="1:28" x14ac:dyDescent="0.2">
      <c r="A20" s="20">
        <v>18</v>
      </c>
      <c r="B20" s="20" t="s">
        <v>322</v>
      </c>
      <c r="C20" s="20" t="s">
        <v>327</v>
      </c>
      <c r="D20" s="20">
        <v>23.2</v>
      </c>
      <c r="E20" s="20">
        <v>22.6</v>
      </c>
      <c r="G20" s="20" t="s">
        <v>327</v>
      </c>
      <c r="H20" s="20">
        <v>20.399999999999999</v>
      </c>
      <c r="I20" s="20">
        <v>22.6</v>
      </c>
      <c r="J20" s="20">
        <v>23.2</v>
      </c>
      <c r="L20" s="141"/>
      <c r="M20" s="141"/>
      <c r="N20" s="141"/>
      <c r="O20" s="141"/>
      <c r="P20" s="141"/>
      <c r="Q20" s="141"/>
      <c r="T20" s="141"/>
      <c r="U20" s="141"/>
      <c r="V20" s="141"/>
      <c r="W20" s="141"/>
      <c r="X20" s="141"/>
      <c r="Y20" s="141"/>
      <c r="Z20" s="141"/>
      <c r="AA20" s="141"/>
      <c r="AB20" s="141"/>
    </row>
    <row r="21" spans="1:28" x14ac:dyDescent="0.2">
      <c r="A21" s="20">
        <v>19</v>
      </c>
      <c r="B21" s="20" t="s">
        <v>325</v>
      </c>
      <c r="C21" s="20" t="s">
        <v>330</v>
      </c>
      <c r="D21" s="20">
        <v>19.100000000000001</v>
      </c>
      <c r="E21" s="20">
        <v>18.5</v>
      </c>
      <c r="G21" s="20" t="s">
        <v>302</v>
      </c>
      <c r="H21" s="20">
        <v>16.2</v>
      </c>
      <c r="I21" s="20">
        <v>18.5</v>
      </c>
      <c r="J21" s="20">
        <v>19.100000000000001</v>
      </c>
      <c r="L21" s="141"/>
      <c r="M21" s="141"/>
      <c r="N21" s="141"/>
      <c r="O21" s="141"/>
      <c r="P21" s="141"/>
      <c r="Q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spans="1:28" x14ac:dyDescent="0.2">
      <c r="A22" s="20">
        <v>20</v>
      </c>
      <c r="B22" s="20" t="s">
        <v>328</v>
      </c>
      <c r="C22" s="20" t="s">
        <v>307</v>
      </c>
      <c r="D22" s="20">
        <v>19.100000000000001</v>
      </c>
      <c r="E22" s="20">
        <v>19</v>
      </c>
      <c r="G22" s="20" t="s">
        <v>307</v>
      </c>
      <c r="H22" s="20">
        <v>17.2</v>
      </c>
      <c r="I22" s="20">
        <v>19</v>
      </c>
      <c r="J22" s="20">
        <v>19.100000000000001</v>
      </c>
      <c r="L22" s="141"/>
      <c r="M22" s="141"/>
      <c r="N22" s="141"/>
      <c r="O22" s="141"/>
      <c r="P22" s="141"/>
      <c r="Q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spans="1:28" x14ac:dyDescent="0.2">
      <c r="A23" s="20">
        <v>21</v>
      </c>
      <c r="B23" s="20" t="s">
        <v>331</v>
      </c>
      <c r="C23" s="20" t="s">
        <v>335</v>
      </c>
      <c r="D23" s="20">
        <v>22.6</v>
      </c>
      <c r="E23" s="20">
        <v>23.5</v>
      </c>
      <c r="G23" s="20" t="s">
        <v>335</v>
      </c>
      <c r="H23" s="20">
        <v>20.7</v>
      </c>
      <c r="I23" s="20">
        <v>23.5</v>
      </c>
      <c r="J23" s="20">
        <v>22.6</v>
      </c>
      <c r="L23" s="141"/>
      <c r="M23" s="141"/>
      <c r="N23" s="141"/>
      <c r="O23" s="141"/>
      <c r="P23" s="141"/>
      <c r="Q23" s="141"/>
      <c r="T23" s="141"/>
      <c r="U23" s="141"/>
      <c r="V23" s="141"/>
      <c r="W23" s="141"/>
      <c r="X23" s="141"/>
      <c r="Y23" s="141"/>
      <c r="Z23" s="141"/>
      <c r="AA23" s="141"/>
      <c r="AB23" s="182"/>
    </row>
    <row r="24" spans="1:28" x14ac:dyDescent="0.2">
      <c r="A24" s="20">
        <v>22</v>
      </c>
      <c r="B24" s="20" t="s">
        <v>333</v>
      </c>
      <c r="C24" s="20" t="s">
        <v>338</v>
      </c>
      <c r="D24" s="20">
        <v>24.8</v>
      </c>
      <c r="E24" s="20">
        <v>25.7</v>
      </c>
      <c r="G24" s="20" t="s">
        <v>338</v>
      </c>
      <c r="H24" s="20">
        <v>22.3</v>
      </c>
      <c r="I24" s="20">
        <v>25.7</v>
      </c>
      <c r="J24" s="20">
        <v>24.8</v>
      </c>
      <c r="L24" s="141"/>
      <c r="M24" s="141"/>
      <c r="N24" s="141"/>
      <c r="O24" s="141"/>
      <c r="P24" s="141"/>
      <c r="Q24" s="141"/>
      <c r="T24" s="141"/>
      <c r="U24" s="141"/>
      <c r="V24" s="141"/>
      <c r="W24" s="141"/>
      <c r="X24" s="141"/>
      <c r="Y24" s="141"/>
      <c r="Z24" s="141"/>
      <c r="AA24" s="141"/>
      <c r="AB24" s="182"/>
    </row>
    <row r="25" spans="1:28" x14ac:dyDescent="0.2">
      <c r="A25" s="20">
        <v>23</v>
      </c>
      <c r="B25" s="20" t="s">
        <v>336</v>
      </c>
      <c r="C25" s="20" t="s">
        <v>323</v>
      </c>
      <c r="D25" s="20">
        <v>23.3</v>
      </c>
      <c r="E25" s="20">
        <v>22.7</v>
      </c>
      <c r="G25" s="20" t="s">
        <v>323</v>
      </c>
      <c r="H25" s="20">
        <v>19</v>
      </c>
      <c r="I25" s="20">
        <v>22.7</v>
      </c>
      <c r="J25" s="20">
        <v>23.3</v>
      </c>
      <c r="L25" s="141"/>
      <c r="M25" s="141"/>
      <c r="N25" s="141"/>
      <c r="O25" s="141"/>
      <c r="P25" s="141"/>
      <c r="Q25" s="141"/>
      <c r="T25" s="141"/>
      <c r="U25" s="141"/>
      <c r="V25" s="141"/>
      <c r="W25" s="141"/>
      <c r="X25" s="141"/>
      <c r="Y25" s="141"/>
      <c r="Z25" s="141"/>
      <c r="AA25" s="141"/>
      <c r="AB25" s="182"/>
    </row>
    <row r="26" spans="1:28" x14ac:dyDescent="0.2">
      <c r="A26" s="20">
        <v>24</v>
      </c>
      <c r="B26" s="20" t="s">
        <v>339</v>
      </c>
      <c r="C26" s="20" t="s">
        <v>343</v>
      </c>
      <c r="D26" s="20">
        <v>31.8</v>
      </c>
      <c r="E26" s="20">
        <v>31.2</v>
      </c>
      <c r="G26" s="20" t="s">
        <v>343</v>
      </c>
      <c r="H26" s="20">
        <v>27</v>
      </c>
      <c r="I26" s="20">
        <v>31.2</v>
      </c>
      <c r="J26" s="20">
        <v>31.8</v>
      </c>
      <c r="L26" s="141"/>
      <c r="M26" s="141"/>
      <c r="N26" s="141"/>
      <c r="O26" s="141"/>
      <c r="P26" s="141"/>
      <c r="Q26" s="141"/>
      <c r="T26" s="141"/>
      <c r="U26" s="141"/>
      <c r="V26" s="141"/>
      <c r="W26" s="141"/>
      <c r="X26" s="141"/>
      <c r="Y26" s="141"/>
      <c r="Z26" s="141"/>
      <c r="AA26" s="141"/>
      <c r="AB26" s="141"/>
    </row>
    <row r="27" spans="1:28" x14ac:dyDescent="0.2">
      <c r="A27" s="20">
        <v>25</v>
      </c>
      <c r="B27" s="20" t="s">
        <v>341</v>
      </c>
      <c r="C27" s="20" t="s">
        <v>345</v>
      </c>
      <c r="D27" s="20">
        <v>27.6</v>
      </c>
      <c r="E27" s="20">
        <v>27</v>
      </c>
      <c r="G27" s="20" t="s">
        <v>345</v>
      </c>
      <c r="H27" s="20">
        <v>22.7</v>
      </c>
      <c r="I27" s="20">
        <v>27</v>
      </c>
      <c r="J27" s="20">
        <v>27.6</v>
      </c>
      <c r="L27" s="141"/>
      <c r="M27" s="141"/>
      <c r="N27" s="141"/>
      <c r="O27" s="141"/>
      <c r="P27" s="141"/>
      <c r="Q27" s="141"/>
      <c r="T27" s="141"/>
      <c r="U27" s="141"/>
      <c r="V27" s="141"/>
      <c r="W27" s="141"/>
      <c r="X27" s="141"/>
      <c r="Y27" s="141"/>
      <c r="Z27" s="141"/>
      <c r="AA27" s="141"/>
      <c r="AB27" s="182"/>
    </row>
    <row r="28" spans="1:28" x14ac:dyDescent="0.2">
      <c r="A28" s="20">
        <v>26</v>
      </c>
      <c r="B28" s="20" t="s">
        <v>344</v>
      </c>
      <c r="C28" s="20" t="s">
        <v>347</v>
      </c>
      <c r="D28" s="20">
        <v>23.9</v>
      </c>
      <c r="E28" s="20">
        <v>24.1</v>
      </c>
      <c r="G28" s="20" t="s">
        <v>347</v>
      </c>
      <c r="H28" s="20">
        <v>21.2</v>
      </c>
      <c r="I28" s="20">
        <v>24.1</v>
      </c>
      <c r="J28" s="20">
        <v>23.9</v>
      </c>
      <c r="L28" s="141"/>
      <c r="M28" s="141"/>
      <c r="N28" s="141"/>
      <c r="O28" s="141"/>
      <c r="P28" s="141"/>
      <c r="Q28" s="141"/>
      <c r="T28" s="141"/>
      <c r="U28" s="141"/>
      <c r="V28" s="141"/>
      <c r="W28" s="141"/>
      <c r="X28" s="141"/>
      <c r="Y28" s="141"/>
      <c r="Z28" s="141"/>
      <c r="AA28" s="141"/>
      <c r="AB28" s="182"/>
    </row>
    <row r="29" spans="1:28" x14ac:dyDescent="0.2">
      <c r="A29" s="20">
        <v>27</v>
      </c>
      <c r="B29" s="20" t="s">
        <v>346</v>
      </c>
      <c r="C29" s="20" t="s">
        <v>326</v>
      </c>
      <c r="D29" s="20">
        <v>22.9</v>
      </c>
      <c r="E29" s="20">
        <v>21.9</v>
      </c>
      <c r="G29" s="20" t="s">
        <v>326</v>
      </c>
      <c r="H29" s="20">
        <v>19.100000000000001</v>
      </c>
      <c r="I29" s="20">
        <v>21.9</v>
      </c>
      <c r="J29" s="20">
        <v>22.9</v>
      </c>
      <c r="L29" s="141"/>
      <c r="M29" s="141"/>
      <c r="N29" s="141"/>
      <c r="O29" s="141"/>
      <c r="P29" s="141"/>
      <c r="Q29" s="141"/>
      <c r="T29" s="141"/>
      <c r="U29" s="141"/>
      <c r="V29" s="141"/>
      <c r="W29" s="141"/>
      <c r="X29" s="141"/>
      <c r="Y29" s="141"/>
      <c r="Z29" s="141"/>
      <c r="AA29" s="141"/>
      <c r="AB29" s="141"/>
    </row>
    <row r="30" spans="1:28" x14ac:dyDescent="0.2">
      <c r="A30" s="20">
        <v>28</v>
      </c>
      <c r="B30" s="20" t="s">
        <v>348</v>
      </c>
      <c r="C30" s="20" t="s">
        <v>351</v>
      </c>
      <c r="D30" s="20">
        <v>23.8</v>
      </c>
      <c r="E30" s="20">
        <v>24.6</v>
      </c>
      <c r="G30" s="20" t="s">
        <v>351</v>
      </c>
      <c r="H30" s="20">
        <v>20.6</v>
      </c>
      <c r="I30" s="20">
        <v>24.6</v>
      </c>
      <c r="J30" s="20">
        <v>23.8</v>
      </c>
      <c r="L30" s="141"/>
      <c r="M30" s="141"/>
      <c r="N30" s="141"/>
      <c r="O30" s="141"/>
      <c r="P30" s="141"/>
      <c r="Q30" s="141"/>
      <c r="T30" s="141"/>
      <c r="U30" s="141"/>
      <c r="V30" s="141"/>
      <c r="W30" s="141"/>
      <c r="X30" s="141"/>
      <c r="Y30" s="141"/>
      <c r="Z30" s="141"/>
      <c r="AA30" s="141"/>
      <c r="AB30" s="141"/>
    </row>
    <row r="31" spans="1:28" x14ac:dyDescent="0.2">
      <c r="A31" s="20">
        <v>29</v>
      </c>
      <c r="B31" s="20" t="s">
        <v>350</v>
      </c>
      <c r="C31" s="20" t="s">
        <v>353</v>
      </c>
      <c r="D31" s="20">
        <v>23</v>
      </c>
      <c r="E31" s="20">
        <v>23.8</v>
      </c>
      <c r="G31" s="20" t="s">
        <v>353</v>
      </c>
      <c r="H31" s="20">
        <v>21.6</v>
      </c>
      <c r="I31" s="20">
        <v>23.8</v>
      </c>
      <c r="J31" s="20">
        <v>23</v>
      </c>
      <c r="L31" s="141"/>
      <c r="M31" s="141"/>
      <c r="N31" s="141"/>
      <c r="O31" s="141"/>
      <c r="P31" s="141"/>
      <c r="Q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1:28" x14ac:dyDescent="0.2">
      <c r="A32" s="20">
        <v>30</v>
      </c>
      <c r="B32" s="20" t="s">
        <v>352</v>
      </c>
      <c r="C32" s="20" t="s">
        <v>293</v>
      </c>
      <c r="D32" s="20">
        <v>18.600000000000001</v>
      </c>
      <c r="E32" s="20">
        <v>17.7</v>
      </c>
      <c r="G32" s="20" t="s">
        <v>293</v>
      </c>
      <c r="H32" s="20">
        <v>14.8</v>
      </c>
      <c r="I32" s="20">
        <v>17.7</v>
      </c>
      <c r="J32" s="20">
        <v>18.600000000000001</v>
      </c>
      <c r="L32" s="141"/>
      <c r="M32" s="141"/>
      <c r="N32" s="141"/>
      <c r="O32" s="141"/>
      <c r="P32" s="141"/>
      <c r="Q32" s="141"/>
      <c r="T32" s="141"/>
      <c r="U32" s="141"/>
      <c r="V32" s="141"/>
      <c r="W32" s="141"/>
      <c r="X32" s="141"/>
      <c r="Y32" s="141"/>
      <c r="Z32" s="141"/>
      <c r="AA32" s="141"/>
      <c r="AB32" s="141"/>
    </row>
    <row r="33" spans="1:28" x14ac:dyDescent="0.2">
      <c r="A33" s="20">
        <v>31</v>
      </c>
      <c r="B33" s="20" t="s">
        <v>354</v>
      </c>
      <c r="C33" s="20" t="s">
        <v>299</v>
      </c>
      <c r="D33" s="20">
        <v>18.399999999999999</v>
      </c>
      <c r="E33" s="20">
        <v>18</v>
      </c>
      <c r="G33" s="20" t="s">
        <v>299</v>
      </c>
      <c r="H33" s="20">
        <v>15.8</v>
      </c>
      <c r="I33" s="20">
        <v>18</v>
      </c>
      <c r="J33" s="20">
        <v>18.399999999999999</v>
      </c>
      <c r="L33" s="141"/>
      <c r="M33" s="141"/>
      <c r="N33" s="141"/>
      <c r="O33" s="141"/>
      <c r="P33" s="141"/>
      <c r="Q33" s="141"/>
      <c r="T33" s="141"/>
      <c r="U33" s="141"/>
      <c r="V33" s="141"/>
      <c r="W33" s="141"/>
      <c r="X33" s="141"/>
      <c r="Y33" s="141"/>
      <c r="Z33" s="141"/>
      <c r="AA33" s="141"/>
      <c r="AB33" s="141"/>
    </row>
    <row r="34" spans="1:28" x14ac:dyDescent="0.2">
      <c r="A34" s="20">
        <v>32</v>
      </c>
      <c r="B34" s="20" t="s">
        <v>355</v>
      </c>
      <c r="C34" s="20" t="s">
        <v>340</v>
      </c>
      <c r="D34" s="20">
        <v>23.3</v>
      </c>
      <c r="E34" s="20">
        <v>23.2</v>
      </c>
      <c r="G34" s="20" t="s">
        <v>340</v>
      </c>
      <c r="H34" s="20">
        <v>19.8</v>
      </c>
      <c r="I34" s="20">
        <v>23.2</v>
      </c>
      <c r="J34" s="20">
        <v>23.3</v>
      </c>
      <c r="L34" s="141"/>
      <c r="M34" s="141"/>
      <c r="N34" s="141"/>
      <c r="O34" s="141"/>
      <c r="P34" s="141"/>
      <c r="Q34" s="141"/>
      <c r="T34" s="141"/>
      <c r="U34" s="141"/>
      <c r="V34" s="141"/>
      <c r="W34" s="141"/>
      <c r="X34" s="141"/>
      <c r="Y34" s="141"/>
      <c r="Z34" s="141"/>
      <c r="AA34" s="141"/>
      <c r="AB34" s="141"/>
    </row>
    <row r="35" spans="1:28" x14ac:dyDescent="0.2">
      <c r="A35" s="20">
        <v>33</v>
      </c>
      <c r="B35" s="20" t="s">
        <v>357</v>
      </c>
      <c r="C35" s="20" t="s">
        <v>360</v>
      </c>
      <c r="D35" s="20">
        <v>25.9</v>
      </c>
      <c r="E35" s="20">
        <v>25.3</v>
      </c>
      <c r="G35" s="20" t="s">
        <v>360</v>
      </c>
      <c r="H35" s="20">
        <v>21.9</v>
      </c>
      <c r="I35" s="20">
        <v>25.3</v>
      </c>
      <c r="J35" s="20">
        <v>25.9</v>
      </c>
      <c r="L35" s="141"/>
      <c r="M35" s="141"/>
      <c r="N35" s="141"/>
      <c r="O35" s="141"/>
      <c r="P35" s="141"/>
      <c r="Q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spans="1:28" x14ac:dyDescent="0.2">
      <c r="A36" s="20">
        <v>34</v>
      </c>
      <c r="B36" s="20" t="s">
        <v>359</v>
      </c>
      <c r="C36" s="20" t="s">
        <v>362</v>
      </c>
      <c r="D36" s="20">
        <v>30.3</v>
      </c>
      <c r="E36" s="20">
        <v>30</v>
      </c>
      <c r="G36" s="20" t="s">
        <v>362</v>
      </c>
      <c r="H36" s="20">
        <v>25.3</v>
      </c>
      <c r="I36" s="20">
        <v>30</v>
      </c>
      <c r="J36" s="20">
        <v>30.3</v>
      </c>
      <c r="L36" s="141"/>
      <c r="M36" s="141"/>
      <c r="N36" s="141"/>
      <c r="O36" s="141"/>
      <c r="P36" s="141"/>
      <c r="Q36" s="141"/>
      <c r="T36" s="141"/>
      <c r="U36" s="141"/>
      <c r="V36" s="141"/>
      <c r="W36" s="141"/>
      <c r="X36" s="141"/>
      <c r="Y36" s="141"/>
      <c r="Z36" s="141"/>
      <c r="AA36" s="141"/>
      <c r="AB36" s="141"/>
    </row>
    <row r="37" spans="1:28" x14ac:dyDescent="0.2">
      <c r="A37" s="20">
        <v>35</v>
      </c>
      <c r="B37" s="20" t="s">
        <v>361</v>
      </c>
      <c r="C37" s="20" t="s">
        <v>329</v>
      </c>
      <c r="D37" s="20">
        <v>22.2</v>
      </c>
      <c r="E37" s="20">
        <v>21.9</v>
      </c>
      <c r="G37" s="20" t="s">
        <v>329</v>
      </c>
      <c r="H37" s="20">
        <v>19.100000000000001</v>
      </c>
      <c r="I37" s="20">
        <v>21.9</v>
      </c>
      <c r="J37" s="20">
        <v>22.2</v>
      </c>
      <c r="L37" s="141"/>
      <c r="M37" s="141"/>
      <c r="N37" s="141"/>
      <c r="O37" s="141"/>
      <c r="P37" s="141"/>
      <c r="Q37" s="141"/>
      <c r="T37" s="141"/>
      <c r="U37" s="141"/>
      <c r="V37" s="141"/>
      <c r="W37" s="141"/>
      <c r="X37" s="141"/>
      <c r="Y37" s="141"/>
      <c r="Z37" s="141"/>
      <c r="AA37" s="141"/>
      <c r="AB37" s="141"/>
    </row>
    <row r="38" spans="1:28" x14ac:dyDescent="0.2">
      <c r="A38" s="20">
        <v>36</v>
      </c>
      <c r="B38" s="20" t="s">
        <v>363</v>
      </c>
      <c r="C38" s="20" t="s">
        <v>366</v>
      </c>
      <c r="D38" s="20">
        <v>31.3</v>
      </c>
      <c r="E38" s="20">
        <v>31.7</v>
      </c>
      <c r="G38" s="20" t="s">
        <v>366</v>
      </c>
      <c r="H38" s="20">
        <v>28.6</v>
      </c>
      <c r="I38" s="20">
        <v>31.7</v>
      </c>
      <c r="J38" s="20">
        <v>31.3</v>
      </c>
      <c r="L38" s="141"/>
      <c r="M38" s="141"/>
      <c r="N38" s="141"/>
      <c r="O38" s="141"/>
      <c r="P38" s="141"/>
      <c r="Q38" s="141"/>
      <c r="T38" s="141"/>
      <c r="U38" s="141"/>
      <c r="V38" s="141"/>
      <c r="W38" s="141"/>
      <c r="X38" s="141"/>
      <c r="Y38" s="141"/>
      <c r="Z38" s="141"/>
      <c r="AA38" s="141"/>
      <c r="AB38" s="141"/>
    </row>
    <row r="39" spans="1:28" x14ac:dyDescent="0.2">
      <c r="A39" s="20">
        <v>37</v>
      </c>
      <c r="B39" s="20" t="s">
        <v>364</v>
      </c>
      <c r="C39" s="20" t="s">
        <v>342</v>
      </c>
      <c r="D39" s="20">
        <v>23.4</v>
      </c>
      <c r="E39" s="20">
        <v>24</v>
      </c>
      <c r="G39" s="20" t="s">
        <v>342</v>
      </c>
      <c r="H39" s="20">
        <v>19.8</v>
      </c>
      <c r="I39" s="20">
        <v>24</v>
      </c>
      <c r="J39" s="20">
        <v>23.4</v>
      </c>
      <c r="L39" s="141"/>
      <c r="M39" s="141"/>
      <c r="N39" s="141"/>
      <c r="O39" s="141"/>
      <c r="P39" s="141"/>
      <c r="Q39" s="141"/>
      <c r="T39" s="141"/>
      <c r="U39" s="141"/>
      <c r="V39" s="141"/>
      <c r="W39" s="141"/>
      <c r="X39" s="141"/>
      <c r="Y39" s="141"/>
      <c r="Z39" s="141"/>
      <c r="AA39" s="141"/>
      <c r="AB39" s="141"/>
    </row>
    <row r="40" spans="1:28" x14ac:dyDescent="0.2">
      <c r="A40" s="20">
        <v>38</v>
      </c>
      <c r="B40" s="20" t="s">
        <v>367</v>
      </c>
      <c r="C40" s="20" t="s">
        <v>287</v>
      </c>
      <c r="D40" s="20">
        <v>16.100000000000001</v>
      </c>
      <c r="E40" s="20">
        <v>15.8</v>
      </c>
      <c r="G40" s="20" t="s">
        <v>287</v>
      </c>
      <c r="H40" s="20">
        <v>13</v>
      </c>
      <c r="I40" s="20">
        <v>15.8</v>
      </c>
      <c r="J40" s="20">
        <v>16.100000000000001</v>
      </c>
      <c r="L40" s="141"/>
      <c r="M40" s="141"/>
      <c r="N40" s="141"/>
      <c r="O40" s="141"/>
      <c r="P40" s="141"/>
      <c r="Q40" s="141"/>
      <c r="T40" s="141"/>
      <c r="U40" s="141"/>
      <c r="V40" s="141"/>
      <c r="W40" s="141"/>
      <c r="X40" s="141"/>
      <c r="Y40" s="141"/>
      <c r="Z40" s="141"/>
      <c r="AA40" s="141"/>
      <c r="AB40" s="141"/>
    </row>
    <row r="41" spans="1:28" x14ac:dyDescent="0.2">
      <c r="A41" s="20">
        <v>39</v>
      </c>
      <c r="B41" s="20" t="s">
        <v>368</v>
      </c>
      <c r="C41" s="20" t="s">
        <v>356</v>
      </c>
      <c r="D41" s="20">
        <v>22.8</v>
      </c>
      <c r="E41" s="20">
        <v>22.9</v>
      </c>
      <c r="G41" s="20" t="s">
        <v>356</v>
      </c>
      <c r="H41" s="20">
        <v>20.7</v>
      </c>
      <c r="I41" s="20">
        <v>22.9</v>
      </c>
      <c r="J41" s="20">
        <v>22.8</v>
      </c>
      <c r="L41" s="141"/>
      <c r="M41" s="141"/>
      <c r="N41" s="141"/>
      <c r="O41" s="141"/>
      <c r="P41" s="141"/>
      <c r="Q41" s="141"/>
      <c r="T41" s="141"/>
      <c r="U41" s="141"/>
      <c r="V41" s="141"/>
      <c r="W41" s="141"/>
      <c r="X41" s="141"/>
      <c r="Y41" s="141"/>
      <c r="Z41" s="141"/>
      <c r="AA41" s="141"/>
      <c r="AB41" s="141"/>
    </row>
    <row r="42" spans="1:28" x14ac:dyDescent="0.2">
      <c r="A42" s="20">
        <v>40</v>
      </c>
      <c r="B42" s="20" t="s">
        <v>369</v>
      </c>
      <c r="C42" s="20" t="s">
        <v>334</v>
      </c>
      <c r="D42" s="20">
        <v>20.8</v>
      </c>
      <c r="E42" s="20">
        <v>21.7</v>
      </c>
      <c r="G42" s="20" t="s">
        <v>334</v>
      </c>
      <c r="H42" s="20">
        <v>19.3</v>
      </c>
      <c r="I42" s="20">
        <v>21.7</v>
      </c>
      <c r="J42" s="20">
        <v>20.8</v>
      </c>
      <c r="L42" s="141"/>
      <c r="M42" s="141"/>
      <c r="N42" s="141"/>
      <c r="O42" s="141"/>
      <c r="P42" s="141"/>
      <c r="Q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1:28" x14ac:dyDescent="0.2">
      <c r="A43" s="20">
        <v>41</v>
      </c>
      <c r="B43" s="20" t="s">
        <v>371</v>
      </c>
      <c r="C43" s="20" t="s">
        <v>337</v>
      </c>
      <c r="D43" s="20">
        <v>22.3</v>
      </c>
      <c r="E43" s="20">
        <v>22.2</v>
      </c>
      <c r="G43" s="20" t="s">
        <v>337</v>
      </c>
      <c r="H43" s="20">
        <v>19.600000000000001</v>
      </c>
      <c r="I43" s="20">
        <v>22.2</v>
      </c>
      <c r="J43" s="20">
        <v>22.3</v>
      </c>
      <c r="L43" s="141"/>
      <c r="M43" s="141"/>
      <c r="N43" s="141"/>
      <c r="O43" s="141"/>
      <c r="P43" s="141"/>
      <c r="Q43" s="141"/>
      <c r="T43" s="141"/>
      <c r="U43" s="141"/>
      <c r="V43" s="141"/>
      <c r="W43" s="141"/>
      <c r="X43" s="141"/>
      <c r="Y43" s="141"/>
      <c r="Z43" s="141"/>
      <c r="AA43" s="141"/>
      <c r="AB43" s="141"/>
    </row>
    <row r="44" spans="1:28" x14ac:dyDescent="0.2">
      <c r="A44" s="20">
        <v>42</v>
      </c>
      <c r="B44" s="20" t="s">
        <v>372</v>
      </c>
      <c r="C44" s="20" t="s">
        <v>370</v>
      </c>
      <c r="D44" s="20">
        <v>25.9</v>
      </c>
      <c r="E44" s="20">
        <v>25.2</v>
      </c>
      <c r="G44" s="20" t="s">
        <v>370</v>
      </c>
      <c r="H44" s="20">
        <v>21.6</v>
      </c>
      <c r="I44" s="20">
        <v>25.2</v>
      </c>
      <c r="J44" s="20">
        <v>25.9</v>
      </c>
      <c r="L44" s="141"/>
      <c r="M44" s="141"/>
      <c r="N44" s="141"/>
      <c r="O44" s="141"/>
      <c r="P44" s="141"/>
      <c r="Q44" s="141"/>
      <c r="T44" s="141"/>
      <c r="U44" s="141"/>
      <c r="V44" s="141"/>
      <c r="W44" s="141"/>
      <c r="X44" s="141"/>
      <c r="Y44" s="141"/>
      <c r="Z44" s="141"/>
      <c r="AA44" s="141"/>
      <c r="AB44" s="141"/>
    </row>
    <row r="45" spans="1:28" x14ac:dyDescent="0.2">
      <c r="A45" s="20">
        <v>44</v>
      </c>
      <c r="B45" s="20" t="s">
        <v>373</v>
      </c>
      <c r="C45" s="20" t="s">
        <v>332</v>
      </c>
      <c r="D45" s="20">
        <v>22.9</v>
      </c>
      <c r="E45" s="20">
        <v>22.5</v>
      </c>
      <c r="G45" s="20" t="s">
        <v>332</v>
      </c>
      <c r="H45" s="20">
        <v>19.2</v>
      </c>
      <c r="I45" s="20">
        <v>22.5</v>
      </c>
      <c r="J45" s="20">
        <v>22.9</v>
      </c>
      <c r="L45" s="141"/>
      <c r="M45" s="141"/>
      <c r="N45" s="141"/>
      <c r="O45" s="141"/>
      <c r="P45" s="141"/>
      <c r="Q45" s="141"/>
      <c r="T45" s="141"/>
      <c r="U45" s="141"/>
      <c r="V45" s="141"/>
      <c r="W45" s="141"/>
      <c r="X45" s="141"/>
      <c r="Y45" s="141"/>
      <c r="Z45" s="141"/>
      <c r="AA45" s="141"/>
      <c r="AB45" s="141"/>
    </row>
    <row r="46" spans="1:28" x14ac:dyDescent="0.2">
      <c r="A46" s="20">
        <v>45</v>
      </c>
      <c r="B46" s="20" t="s">
        <v>375</v>
      </c>
      <c r="C46" s="20" t="s">
        <v>349</v>
      </c>
      <c r="D46" s="20">
        <v>23.5</v>
      </c>
      <c r="E46" s="20">
        <v>24.3</v>
      </c>
      <c r="G46" s="20" t="s">
        <v>349</v>
      </c>
      <c r="H46" s="20">
        <v>20.5</v>
      </c>
      <c r="I46" s="20">
        <v>24.3</v>
      </c>
      <c r="J46" s="20">
        <v>23.5</v>
      </c>
      <c r="L46" s="141"/>
      <c r="M46" s="141"/>
      <c r="N46" s="141"/>
      <c r="O46" s="141"/>
      <c r="P46" s="141"/>
      <c r="Q46" s="141"/>
      <c r="T46" s="141"/>
      <c r="U46" s="141"/>
      <c r="V46" s="141"/>
      <c r="W46" s="141"/>
      <c r="X46" s="141"/>
      <c r="Y46" s="141"/>
      <c r="Z46" s="141"/>
      <c r="AA46" s="141"/>
      <c r="AB46" s="141"/>
    </row>
    <row r="47" spans="1:28" x14ac:dyDescent="0.2">
      <c r="A47" s="20">
        <v>46</v>
      </c>
      <c r="B47" s="20" t="s">
        <v>377</v>
      </c>
      <c r="C47" s="20" t="s">
        <v>290</v>
      </c>
      <c r="D47" s="20">
        <v>16.8</v>
      </c>
      <c r="E47" s="20">
        <v>16.600000000000001</v>
      </c>
      <c r="G47" s="20" t="s">
        <v>290</v>
      </c>
      <c r="H47" s="20">
        <v>13.8</v>
      </c>
      <c r="I47" s="20">
        <v>16.600000000000001</v>
      </c>
      <c r="J47" s="20">
        <v>16.8</v>
      </c>
      <c r="L47" s="141"/>
      <c r="M47" s="141"/>
      <c r="N47" s="141"/>
      <c r="O47" s="141"/>
      <c r="P47" s="141"/>
      <c r="Q47" s="141"/>
      <c r="T47" s="141"/>
      <c r="U47" s="141"/>
      <c r="V47" s="141"/>
      <c r="W47" s="141"/>
      <c r="X47" s="141"/>
      <c r="Y47" s="141"/>
      <c r="Z47" s="141"/>
      <c r="AA47" s="141"/>
      <c r="AB47" s="141"/>
    </row>
    <row r="48" spans="1:28" x14ac:dyDescent="0.2">
      <c r="A48" s="20">
        <v>47</v>
      </c>
      <c r="B48" s="20" t="s">
        <v>378</v>
      </c>
      <c r="C48" s="20" t="s">
        <v>365</v>
      </c>
      <c r="D48" s="20">
        <v>24</v>
      </c>
      <c r="E48" s="20">
        <v>24.5</v>
      </c>
      <c r="G48" s="20" t="s">
        <v>365</v>
      </c>
      <c r="H48" s="20">
        <v>21.5</v>
      </c>
      <c r="I48" s="20">
        <v>24.5</v>
      </c>
      <c r="J48" s="20">
        <v>24</v>
      </c>
      <c r="L48" s="141"/>
      <c r="M48" s="141"/>
      <c r="N48" s="141"/>
      <c r="O48" s="141"/>
      <c r="P48" s="141"/>
      <c r="Q48" s="141"/>
      <c r="T48" s="141"/>
      <c r="U48" s="141"/>
      <c r="V48" s="141"/>
      <c r="W48" s="141"/>
      <c r="X48" s="141"/>
      <c r="Y48" s="141"/>
      <c r="Z48" s="141"/>
      <c r="AA48" s="141"/>
      <c r="AB48" s="141"/>
    </row>
    <row r="49" spans="1:53" x14ac:dyDescent="0.2">
      <c r="A49" s="20">
        <v>48</v>
      </c>
      <c r="B49" s="20" t="s">
        <v>379</v>
      </c>
      <c r="C49" s="20" t="s">
        <v>376</v>
      </c>
      <c r="D49" s="20">
        <v>24.6</v>
      </c>
      <c r="E49" s="20">
        <v>25.4</v>
      </c>
      <c r="G49" s="20" t="s">
        <v>376</v>
      </c>
      <c r="H49" s="20">
        <v>22.2</v>
      </c>
      <c r="I49" s="20">
        <v>25.4</v>
      </c>
      <c r="J49" s="20">
        <v>24.6</v>
      </c>
      <c r="L49" s="141"/>
      <c r="M49" s="141"/>
      <c r="N49" s="141"/>
      <c r="O49" s="141"/>
      <c r="P49" s="141"/>
      <c r="Q49" s="141"/>
      <c r="T49" s="141"/>
      <c r="U49" s="141"/>
      <c r="V49" s="141"/>
      <c r="W49" s="141"/>
      <c r="X49" s="141"/>
      <c r="Y49" s="141"/>
      <c r="Z49" s="141"/>
      <c r="AA49" s="141"/>
      <c r="AB49" s="141"/>
    </row>
    <row r="50" spans="1:53" x14ac:dyDescent="0.2">
      <c r="A50" s="20">
        <v>49</v>
      </c>
      <c r="B50" s="20" t="s">
        <v>380</v>
      </c>
      <c r="C50" s="20" t="s">
        <v>319</v>
      </c>
      <c r="D50" s="20">
        <v>21.2</v>
      </c>
      <c r="E50" s="20">
        <v>21.3</v>
      </c>
      <c r="G50" s="20" t="s">
        <v>319</v>
      </c>
      <c r="H50" s="20">
        <v>18.899999999999999</v>
      </c>
      <c r="I50" s="20">
        <v>21.3</v>
      </c>
      <c r="J50" s="20">
        <v>21.2</v>
      </c>
      <c r="L50" s="141"/>
      <c r="M50" s="141"/>
      <c r="N50" s="141"/>
      <c r="O50" s="141"/>
      <c r="P50" s="141"/>
      <c r="Q50" s="141"/>
      <c r="T50" s="141"/>
      <c r="U50" s="141"/>
      <c r="V50" s="141"/>
      <c r="W50" s="141"/>
      <c r="X50" s="141"/>
      <c r="Y50" s="141"/>
      <c r="Z50" s="141"/>
      <c r="AA50" s="141"/>
      <c r="AB50" s="141"/>
    </row>
    <row r="51" spans="1:53" x14ac:dyDescent="0.2">
      <c r="A51" s="20">
        <v>50</v>
      </c>
      <c r="B51" s="20" t="s">
        <v>381</v>
      </c>
      <c r="C51" s="20" t="s">
        <v>313</v>
      </c>
      <c r="D51" s="20">
        <v>21.7</v>
      </c>
      <c r="E51" s="20">
        <v>21.6</v>
      </c>
      <c r="G51" s="20" t="s">
        <v>313</v>
      </c>
      <c r="H51" s="20">
        <v>18</v>
      </c>
      <c r="I51" s="20">
        <v>21.6</v>
      </c>
      <c r="J51" s="20">
        <v>21.7</v>
      </c>
      <c r="L51" s="141"/>
      <c r="M51" s="141"/>
      <c r="N51" s="141"/>
      <c r="O51" s="141"/>
      <c r="P51" s="141"/>
      <c r="Q51" s="141"/>
      <c r="T51" s="141"/>
      <c r="U51" s="141"/>
      <c r="V51" s="141"/>
      <c r="W51" s="141"/>
      <c r="X51" s="141"/>
      <c r="Y51" s="141"/>
      <c r="Z51" s="141"/>
      <c r="AA51" s="141"/>
      <c r="AB51" s="141"/>
    </row>
    <row r="52" spans="1:53" x14ac:dyDescent="0.2">
      <c r="A52" s="20">
        <v>51</v>
      </c>
      <c r="B52" s="20" t="s">
        <v>382</v>
      </c>
      <c r="C52" s="20" t="s">
        <v>383</v>
      </c>
      <c r="D52" s="20">
        <v>27.5</v>
      </c>
      <c r="E52" s="20">
        <v>27</v>
      </c>
      <c r="G52" s="20" t="s">
        <v>383</v>
      </c>
      <c r="H52" s="20">
        <v>24</v>
      </c>
      <c r="I52" s="20">
        <v>27</v>
      </c>
      <c r="J52" s="20">
        <v>27.5</v>
      </c>
      <c r="L52" s="141"/>
      <c r="M52" s="141"/>
      <c r="N52" s="141"/>
      <c r="O52" s="141"/>
      <c r="P52" s="141"/>
      <c r="Q52" s="141"/>
      <c r="T52" s="141"/>
      <c r="U52" s="141"/>
      <c r="V52" s="141"/>
      <c r="W52" s="141"/>
      <c r="X52" s="141"/>
      <c r="Y52" s="141"/>
      <c r="Z52" s="141"/>
      <c r="AA52" s="141"/>
      <c r="AB52" s="141"/>
    </row>
    <row r="53" spans="1:53" x14ac:dyDescent="0.2">
      <c r="A53" s="20">
        <v>53</v>
      </c>
      <c r="B53" s="20" t="s">
        <v>384</v>
      </c>
      <c r="C53" s="20" t="s">
        <v>374</v>
      </c>
      <c r="D53" s="20">
        <v>25.1</v>
      </c>
      <c r="E53" s="20">
        <v>25.5</v>
      </c>
      <c r="G53" s="20" t="s">
        <v>374</v>
      </c>
      <c r="H53" s="20">
        <v>22</v>
      </c>
      <c r="I53" s="20">
        <v>25.5</v>
      </c>
      <c r="J53" s="20">
        <v>25.1</v>
      </c>
      <c r="L53" s="141"/>
      <c r="M53" s="141"/>
      <c r="N53" s="141"/>
      <c r="O53" s="141"/>
      <c r="P53" s="141"/>
      <c r="Q53" s="141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1:53" x14ac:dyDescent="0.2">
      <c r="A54" s="20">
        <v>54</v>
      </c>
      <c r="B54" s="20" t="s">
        <v>385</v>
      </c>
      <c r="C54" s="20" t="s">
        <v>358</v>
      </c>
      <c r="D54" s="20">
        <v>25.6</v>
      </c>
      <c r="E54" s="20">
        <v>26.2</v>
      </c>
      <c r="G54" s="20" t="s">
        <v>358</v>
      </c>
      <c r="H54" s="20">
        <v>21</v>
      </c>
      <c r="I54" s="20">
        <v>26.2</v>
      </c>
      <c r="J54" s="20">
        <v>25.6</v>
      </c>
      <c r="L54" s="141"/>
      <c r="M54" s="141"/>
      <c r="N54" s="141"/>
      <c r="O54" s="141"/>
      <c r="P54" s="141"/>
      <c r="Q54" s="141"/>
      <c r="T54" s="141"/>
      <c r="U54" s="141"/>
      <c r="V54" s="141"/>
      <c r="W54" s="141"/>
      <c r="X54" s="141"/>
      <c r="Y54" s="141"/>
      <c r="Z54" s="141"/>
      <c r="AA54" s="141"/>
      <c r="AB54" s="141"/>
    </row>
    <row r="55" spans="1:53" x14ac:dyDescent="0.2">
      <c r="A55" s="20">
        <v>55</v>
      </c>
      <c r="B55" s="20" t="s">
        <v>386</v>
      </c>
      <c r="C55" s="20" t="s">
        <v>316</v>
      </c>
      <c r="D55" s="20">
        <v>21.6</v>
      </c>
      <c r="E55" s="20">
        <v>20.8</v>
      </c>
      <c r="G55" s="20" t="s">
        <v>316</v>
      </c>
      <c r="H55" s="20">
        <v>18.3</v>
      </c>
      <c r="I55" s="20">
        <v>20.8</v>
      </c>
      <c r="J55" s="20">
        <v>21.6</v>
      </c>
      <c r="L55" s="141"/>
      <c r="M55" s="141"/>
      <c r="N55" s="141"/>
      <c r="O55" s="141"/>
      <c r="P55" s="141"/>
      <c r="Q55" s="141"/>
      <c r="T55" s="141"/>
      <c r="U55" s="141"/>
      <c r="V55" s="141"/>
      <c r="W55" s="141"/>
      <c r="X55" s="141"/>
      <c r="Y55" s="141"/>
      <c r="Z55" s="141"/>
      <c r="AA55" s="141"/>
      <c r="AB55" s="141"/>
    </row>
    <row r="56" spans="1:53" x14ac:dyDescent="0.2">
      <c r="A56" s="20">
        <v>56</v>
      </c>
      <c r="B56" s="20" t="s">
        <v>387</v>
      </c>
      <c r="C56" s="20" t="s">
        <v>296</v>
      </c>
      <c r="D56" s="20">
        <v>18.3</v>
      </c>
      <c r="E56" s="20">
        <v>17.7</v>
      </c>
      <c r="G56" s="20" t="s">
        <v>296</v>
      </c>
      <c r="H56" s="20">
        <v>15.4</v>
      </c>
      <c r="I56" s="20">
        <v>17.7</v>
      </c>
      <c r="J56" s="20">
        <v>18.3</v>
      </c>
      <c r="L56" s="141"/>
      <c r="M56" s="141"/>
      <c r="N56" s="141"/>
      <c r="O56" s="141"/>
      <c r="P56" s="141"/>
      <c r="Q56" s="141"/>
      <c r="T56" s="141"/>
      <c r="U56" s="141"/>
      <c r="V56" s="141"/>
      <c r="W56" s="141"/>
      <c r="X56" s="141"/>
      <c r="Y56" s="141"/>
      <c r="Z56" s="141"/>
      <c r="AA56" s="141"/>
      <c r="AB56" s="141"/>
    </row>
    <row r="57" spans="1:53" x14ac:dyDescent="0.2">
      <c r="L57" s="186"/>
      <c r="M57" s="141"/>
      <c r="N57" s="141"/>
      <c r="O57" s="141"/>
      <c r="P57" s="141"/>
      <c r="Q57" s="141"/>
      <c r="T57" s="141"/>
      <c r="U57" s="141"/>
      <c r="V57" s="141"/>
      <c r="W57" s="141"/>
      <c r="X57" s="141"/>
      <c r="Y57" s="141"/>
      <c r="Z57" s="141"/>
      <c r="AA57" s="141"/>
      <c r="AB57" s="141"/>
    </row>
    <row r="58" spans="1:53" x14ac:dyDescent="0.2">
      <c r="A58" s="53" t="s">
        <v>388</v>
      </c>
      <c r="T58" s="141"/>
      <c r="U58" s="141"/>
      <c r="V58" s="141"/>
      <c r="W58" s="141"/>
      <c r="X58" s="141"/>
      <c r="Y58" s="141"/>
      <c r="Z58" s="184"/>
      <c r="AA58" s="141"/>
      <c r="AB58" s="141"/>
    </row>
    <row r="59" spans="1:53" x14ac:dyDescent="0.2">
      <c r="G59" s="141"/>
      <c r="H59" s="141"/>
      <c r="I59" s="141"/>
      <c r="J59" s="183"/>
      <c r="K59" s="141"/>
      <c r="L59" s="141"/>
      <c r="M59" s="141"/>
      <c r="N59" s="141"/>
      <c r="O59" s="141"/>
      <c r="P59" s="141"/>
      <c r="Q59" s="183"/>
      <c r="R59" s="141"/>
      <c r="S59" s="141"/>
      <c r="T59" s="141"/>
      <c r="U59" s="182"/>
      <c r="V59" s="187"/>
      <c r="W59" s="188"/>
      <c r="X59" s="187"/>
      <c r="Y59" s="141"/>
      <c r="Z59" s="182"/>
      <c r="AA59" s="141"/>
      <c r="AB59" s="141"/>
    </row>
    <row r="60" spans="1:53" s="165" customFormat="1" x14ac:dyDescent="0.2">
      <c r="A60" s="165" t="s">
        <v>282</v>
      </c>
      <c r="B60" s="165" t="s">
        <v>287</v>
      </c>
      <c r="C60" s="165" t="s">
        <v>290</v>
      </c>
      <c r="D60" s="165" t="s">
        <v>296</v>
      </c>
      <c r="E60" s="165" t="s">
        <v>299</v>
      </c>
      <c r="F60" s="165" t="s">
        <v>293</v>
      </c>
      <c r="G60" s="165" t="s">
        <v>291</v>
      </c>
      <c r="H60" s="165" t="s">
        <v>302</v>
      </c>
      <c r="I60" s="165" t="s">
        <v>307</v>
      </c>
      <c r="J60" s="165" t="s">
        <v>310</v>
      </c>
      <c r="K60" s="165" t="s">
        <v>334</v>
      </c>
      <c r="L60" s="165" t="s">
        <v>297</v>
      </c>
      <c r="M60" s="165" t="s">
        <v>319</v>
      </c>
      <c r="N60" s="165" t="s">
        <v>316</v>
      </c>
      <c r="O60" s="165" t="s">
        <v>313</v>
      </c>
      <c r="P60" s="165" t="s">
        <v>329</v>
      </c>
      <c r="Q60" s="165" t="s">
        <v>337</v>
      </c>
      <c r="R60" s="165" t="s">
        <v>335</v>
      </c>
      <c r="S60" s="165" t="s">
        <v>356</v>
      </c>
      <c r="T60" s="165" t="s">
        <v>326</v>
      </c>
      <c r="U60" s="165" t="s">
        <v>332</v>
      </c>
      <c r="V60" s="165" t="s">
        <v>353</v>
      </c>
      <c r="W60" s="165" t="s">
        <v>327</v>
      </c>
      <c r="X60" s="165" t="s">
        <v>323</v>
      </c>
      <c r="Y60" s="165" t="s">
        <v>340</v>
      </c>
      <c r="Z60" s="165" t="s">
        <v>342</v>
      </c>
      <c r="AA60" s="165" t="s">
        <v>349</v>
      </c>
      <c r="AB60" s="165" t="s">
        <v>351</v>
      </c>
      <c r="AC60" s="165" t="s">
        <v>347</v>
      </c>
      <c r="AD60" s="165" t="s">
        <v>365</v>
      </c>
      <c r="AE60" s="165" t="s">
        <v>288</v>
      </c>
      <c r="AF60" s="165" t="s">
        <v>303</v>
      </c>
      <c r="AG60" s="165" t="s">
        <v>308</v>
      </c>
      <c r="AH60" s="165" t="s">
        <v>294</v>
      </c>
      <c r="AI60" s="165" t="s">
        <v>376</v>
      </c>
      <c r="AJ60" s="165" t="s">
        <v>305</v>
      </c>
      <c r="AK60" s="165" t="s">
        <v>338</v>
      </c>
      <c r="AL60" s="165" t="s">
        <v>374</v>
      </c>
      <c r="AM60" s="165" t="s">
        <v>285</v>
      </c>
      <c r="AN60" s="165" t="s">
        <v>314</v>
      </c>
      <c r="AO60" s="165" t="s">
        <v>320</v>
      </c>
      <c r="AP60" s="165" t="s">
        <v>358</v>
      </c>
      <c r="AQ60" s="165" t="s">
        <v>360</v>
      </c>
      <c r="AR60" s="165" t="s">
        <v>370</v>
      </c>
      <c r="AS60" s="165" t="s">
        <v>300</v>
      </c>
      <c r="AT60" s="165" t="s">
        <v>317</v>
      </c>
      <c r="AU60" s="165" t="s">
        <v>383</v>
      </c>
      <c r="AV60" s="165" t="s">
        <v>345</v>
      </c>
      <c r="AW60" s="165" t="s">
        <v>324</v>
      </c>
      <c r="AX60" s="165" t="s">
        <v>311</v>
      </c>
      <c r="AY60" s="165" t="s">
        <v>362</v>
      </c>
      <c r="AZ60" s="165" t="s">
        <v>366</v>
      </c>
      <c r="BA60" s="165" t="s">
        <v>343</v>
      </c>
    </row>
    <row r="61" spans="1:53" s="51" customFormat="1" x14ac:dyDescent="0.2">
      <c r="A61" s="165">
        <v>1990</v>
      </c>
      <c r="B61" s="51">
        <v>13</v>
      </c>
      <c r="C61" s="51">
        <v>13.8</v>
      </c>
      <c r="D61" s="51">
        <v>14.8</v>
      </c>
      <c r="E61" s="51">
        <v>15.4</v>
      </c>
      <c r="F61" s="51">
        <v>15.8</v>
      </c>
      <c r="G61" s="51">
        <v>16.2</v>
      </c>
      <c r="H61" s="51">
        <v>16.7</v>
      </c>
      <c r="I61" s="51">
        <v>17.2</v>
      </c>
      <c r="J61" s="51">
        <v>17.3</v>
      </c>
      <c r="K61" s="51">
        <v>18</v>
      </c>
      <c r="L61" s="51">
        <v>18.3</v>
      </c>
      <c r="M61" s="51">
        <v>18.899999999999999</v>
      </c>
      <c r="N61" s="51">
        <v>19</v>
      </c>
      <c r="O61" s="51">
        <v>19</v>
      </c>
      <c r="P61" s="51">
        <v>19.100000000000001</v>
      </c>
      <c r="Q61" s="51">
        <v>19.100000000000001</v>
      </c>
      <c r="R61" s="51">
        <v>19.2</v>
      </c>
      <c r="S61" s="51">
        <v>19.3</v>
      </c>
      <c r="T61" s="51">
        <v>19.600000000000001</v>
      </c>
      <c r="U61" s="51">
        <v>19.8</v>
      </c>
      <c r="V61" s="51">
        <v>19.8</v>
      </c>
      <c r="W61" s="51">
        <v>20</v>
      </c>
      <c r="X61" s="51">
        <v>20.399999999999999</v>
      </c>
      <c r="Y61" s="51">
        <v>20.5</v>
      </c>
      <c r="Z61" s="51">
        <v>20.6</v>
      </c>
      <c r="AA61" s="51">
        <v>20.7</v>
      </c>
      <c r="AB61" s="51">
        <v>20.7</v>
      </c>
      <c r="AC61" s="51">
        <v>20.7</v>
      </c>
      <c r="AD61" s="51">
        <v>21</v>
      </c>
      <c r="AE61" s="51">
        <v>21.1</v>
      </c>
      <c r="AF61" s="51">
        <v>21.2</v>
      </c>
      <c r="AG61" s="51">
        <v>21.2</v>
      </c>
      <c r="AH61" s="51">
        <v>21.5</v>
      </c>
      <c r="AI61" s="51">
        <v>21.6</v>
      </c>
      <c r="AJ61" s="51">
        <v>21.6</v>
      </c>
      <c r="AK61" s="51">
        <v>21.6</v>
      </c>
      <c r="AL61" s="51">
        <v>21.8</v>
      </c>
      <c r="AM61" s="51">
        <v>21.9</v>
      </c>
      <c r="AN61" s="51">
        <v>22</v>
      </c>
      <c r="AO61" s="51">
        <v>22.2</v>
      </c>
      <c r="AP61" s="51">
        <v>22.3</v>
      </c>
      <c r="AQ61" s="51">
        <v>22.4</v>
      </c>
      <c r="AR61" s="51">
        <v>22.7</v>
      </c>
      <c r="AS61" s="51">
        <v>22.7</v>
      </c>
      <c r="AT61" s="51">
        <v>23.8</v>
      </c>
      <c r="AU61" s="51">
        <v>24</v>
      </c>
      <c r="AV61" s="51">
        <v>24.6</v>
      </c>
      <c r="AW61" s="51">
        <v>25.1</v>
      </c>
      <c r="AX61" s="51">
        <v>25.3</v>
      </c>
      <c r="AY61" s="51">
        <v>27</v>
      </c>
      <c r="AZ61" s="51">
        <v>27.1</v>
      </c>
      <c r="BA61" s="51">
        <v>28.6</v>
      </c>
    </row>
    <row r="62" spans="1:53" s="51" customFormat="1" x14ac:dyDescent="0.2">
      <c r="A62" s="165">
        <v>2000</v>
      </c>
      <c r="B62" s="51">
        <v>15.8</v>
      </c>
      <c r="C62" s="51">
        <v>16.600000000000001</v>
      </c>
      <c r="D62" s="51">
        <v>17.7</v>
      </c>
      <c r="E62" s="51">
        <v>17.7</v>
      </c>
      <c r="F62" s="51">
        <v>18</v>
      </c>
      <c r="G62" s="51">
        <v>18.5</v>
      </c>
      <c r="H62" s="51">
        <v>19.600000000000001</v>
      </c>
      <c r="I62" s="51">
        <v>19</v>
      </c>
      <c r="J62" s="51">
        <v>20</v>
      </c>
      <c r="K62" s="51">
        <v>21.6</v>
      </c>
      <c r="L62" s="51">
        <v>20.8</v>
      </c>
      <c r="M62" s="51">
        <v>21.3</v>
      </c>
      <c r="N62" s="51">
        <v>21.9</v>
      </c>
      <c r="O62" s="51">
        <v>22.7</v>
      </c>
      <c r="P62" s="51">
        <v>21.9</v>
      </c>
      <c r="Q62" s="51">
        <v>21.9</v>
      </c>
      <c r="R62" s="51">
        <v>22.5</v>
      </c>
      <c r="S62" s="51">
        <v>21.7</v>
      </c>
      <c r="T62" s="51">
        <v>22.2</v>
      </c>
      <c r="U62" s="51">
        <v>23.2</v>
      </c>
      <c r="V62" s="51">
        <v>24</v>
      </c>
      <c r="W62" s="51">
        <v>24</v>
      </c>
      <c r="X62" s="51">
        <v>22.6</v>
      </c>
      <c r="Y62" s="51">
        <v>24.3</v>
      </c>
      <c r="Z62" s="51">
        <v>24.6</v>
      </c>
      <c r="AA62" s="51">
        <v>24.3</v>
      </c>
      <c r="AB62" s="51">
        <v>23.5</v>
      </c>
      <c r="AC62" s="51">
        <v>22.9</v>
      </c>
      <c r="AD62" s="51">
        <v>26.2</v>
      </c>
      <c r="AE62" s="51">
        <v>24.4</v>
      </c>
      <c r="AF62" s="51">
        <v>24.8</v>
      </c>
      <c r="AG62" s="51">
        <v>24.1</v>
      </c>
      <c r="AH62" s="51">
        <v>24.5</v>
      </c>
      <c r="AI62" s="51">
        <v>24.9</v>
      </c>
      <c r="AJ62" s="51">
        <v>23.8</v>
      </c>
      <c r="AK62" s="51">
        <v>25.2</v>
      </c>
      <c r="AL62" s="51">
        <v>26.2</v>
      </c>
      <c r="AM62" s="51">
        <v>25.3</v>
      </c>
      <c r="AN62" s="51">
        <v>25.5</v>
      </c>
      <c r="AO62" s="51">
        <v>25.4</v>
      </c>
      <c r="AP62" s="51">
        <v>25.7</v>
      </c>
      <c r="AQ62" s="51">
        <v>25.5</v>
      </c>
      <c r="AR62" s="51">
        <v>27.7</v>
      </c>
      <c r="AS62" s="51">
        <v>27</v>
      </c>
      <c r="AT62" s="51">
        <v>26.1</v>
      </c>
      <c r="AU62" s="51">
        <v>27</v>
      </c>
      <c r="AV62" s="51">
        <v>27.7</v>
      </c>
      <c r="AW62" s="51">
        <v>28</v>
      </c>
      <c r="AX62" s="51">
        <v>30</v>
      </c>
      <c r="AY62" s="51">
        <v>31.2</v>
      </c>
      <c r="AZ62" s="51">
        <v>29.7</v>
      </c>
      <c r="BA62" s="51">
        <v>31.7</v>
      </c>
    </row>
    <row r="63" spans="1:53" s="51" customFormat="1" x14ac:dyDescent="0.2">
      <c r="A63" s="191">
        <v>2010</v>
      </c>
      <c r="B63" s="51">
        <v>16.100000000000001</v>
      </c>
      <c r="C63" s="51">
        <v>16.8</v>
      </c>
      <c r="D63" s="51">
        <v>18.3</v>
      </c>
      <c r="E63" s="51">
        <v>18.399999999999999</v>
      </c>
      <c r="F63" s="51">
        <v>18.600000000000001</v>
      </c>
      <c r="G63" s="51">
        <v>18.8</v>
      </c>
      <c r="H63" s="51">
        <v>19.100000000000001</v>
      </c>
      <c r="I63" s="51">
        <v>19.100000000000001</v>
      </c>
      <c r="J63" s="51">
        <v>20.399999999999999</v>
      </c>
      <c r="K63" s="51">
        <v>20.8</v>
      </c>
      <c r="L63" s="51">
        <v>21.2</v>
      </c>
      <c r="M63" s="51">
        <v>21.2</v>
      </c>
      <c r="N63" s="51">
        <v>21.6</v>
      </c>
      <c r="O63" s="51">
        <v>21.7</v>
      </c>
      <c r="P63" s="51">
        <v>22.2</v>
      </c>
      <c r="Q63" s="51">
        <v>22.3</v>
      </c>
      <c r="R63" s="51">
        <v>22.6</v>
      </c>
      <c r="S63" s="51">
        <v>22.8</v>
      </c>
      <c r="T63" s="51">
        <v>22.9</v>
      </c>
      <c r="U63" s="51">
        <v>22.9</v>
      </c>
      <c r="V63" s="51">
        <v>23</v>
      </c>
      <c r="W63" s="51">
        <v>23.2</v>
      </c>
      <c r="X63" s="51">
        <v>23.3</v>
      </c>
      <c r="Y63" s="51">
        <v>23.3</v>
      </c>
      <c r="Z63" s="51">
        <v>23.4</v>
      </c>
      <c r="AA63" s="51">
        <v>23.5</v>
      </c>
      <c r="AB63" s="51">
        <v>23.8</v>
      </c>
      <c r="AC63" s="51">
        <v>23.9</v>
      </c>
      <c r="AD63" s="51">
        <v>24</v>
      </c>
      <c r="AE63" s="51">
        <v>24.1</v>
      </c>
      <c r="AF63" s="51">
        <v>24.1</v>
      </c>
      <c r="AG63" s="51">
        <v>24.3</v>
      </c>
      <c r="AH63" s="51">
        <v>24.5</v>
      </c>
      <c r="AI63" s="51">
        <v>24.6</v>
      </c>
      <c r="AJ63" s="51">
        <v>24.7</v>
      </c>
      <c r="AK63" s="51">
        <v>24.8</v>
      </c>
      <c r="AL63" s="51">
        <v>25.1</v>
      </c>
      <c r="AM63" s="192">
        <v>25.3</v>
      </c>
      <c r="AN63" s="51">
        <v>25.5</v>
      </c>
      <c r="AO63" s="51">
        <v>25.5</v>
      </c>
      <c r="AP63" s="51">
        <v>25.6</v>
      </c>
      <c r="AQ63" s="51">
        <v>25.9</v>
      </c>
      <c r="AR63" s="51">
        <v>25.9</v>
      </c>
      <c r="AS63" s="51">
        <v>26.9</v>
      </c>
      <c r="AT63" s="51">
        <v>27</v>
      </c>
      <c r="AU63" s="51">
        <v>27.5</v>
      </c>
      <c r="AV63" s="51">
        <v>27.6</v>
      </c>
      <c r="AW63" s="51">
        <v>27.9</v>
      </c>
      <c r="AX63" s="51">
        <v>29.4</v>
      </c>
      <c r="AY63" s="51">
        <v>30.3</v>
      </c>
      <c r="AZ63" s="51">
        <v>31.3</v>
      </c>
      <c r="BA63" s="51">
        <v>31.8</v>
      </c>
    </row>
    <row r="64" spans="1:53" x14ac:dyDescent="0.2"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</row>
    <row r="65" spans="7:28" x14ac:dyDescent="0.2"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</row>
    <row r="66" spans="7:28" x14ac:dyDescent="0.2"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</row>
    <row r="67" spans="7:28" x14ac:dyDescent="0.2"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</row>
    <row r="68" spans="7:28" x14ac:dyDescent="0.2">
      <c r="G68" s="141"/>
      <c r="H68" s="141"/>
      <c r="I68" s="141"/>
      <c r="J68" s="141"/>
      <c r="K68" s="182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</row>
    <row r="69" spans="7:28" x14ac:dyDescent="0.2"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</row>
    <row r="70" spans="7:28" x14ac:dyDescent="0.2"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</row>
    <row r="71" spans="7:28" x14ac:dyDescent="0.2"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</row>
    <row r="72" spans="7:28" x14ac:dyDescent="0.2"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</row>
    <row r="73" spans="7:28" x14ac:dyDescent="0.2"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</row>
    <row r="74" spans="7:28" x14ac:dyDescent="0.2"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</row>
    <row r="75" spans="7:28" x14ac:dyDescent="0.2"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</row>
    <row r="76" spans="7:28" x14ac:dyDescent="0.2"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</row>
    <row r="77" spans="7:28" x14ac:dyDescent="0.2"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</row>
    <row r="78" spans="7:28" x14ac:dyDescent="0.2"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</row>
    <row r="79" spans="7:28" x14ac:dyDescent="0.2"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</row>
    <row r="80" spans="7:28" x14ac:dyDescent="0.2"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</row>
    <row r="81" spans="7:28" x14ac:dyDescent="0.2"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</row>
    <row r="82" spans="7:28" x14ac:dyDescent="0.2"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</row>
    <row r="83" spans="7:28" x14ac:dyDescent="0.2"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</row>
    <row r="84" spans="7:28" x14ac:dyDescent="0.2"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</row>
    <row r="85" spans="7:28" x14ac:dyDescent="0.2"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</row>
    <row r="86" spans="7:28" x14ac:dyDescent="0.2"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</row>
    <row r="87" spans="7:28" x14ac:dyDescent="0.2"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spans="7:28" x14ac:dyDescent="0.2"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85"/>
      <c r="V88" s="185"/>
      <c r="W88" s="185"/>
      <c r="X88" s="185"/>
      <c r="Y88" s="141"/>
      <c r="Z88" s="141"/>
      <c r="AA88" s="141"/>
      <c r="AB88" s="141"/>
    </row>
    <row r="89" spans="7:28" x14ac:dyDescent="0.2"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spans="7:28" x14ac:dyDescent="0.2"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7:28" x14ac:dyDescent="0.2"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85"/>
      <c r="V91" s="185"/>
      <c r="W91" s="185"/>
      <c r="X91" s="185"/>
      <c r="Y91" s="141"/>
      <c r="Z91" s="141"/>
      <c r="AA91" s="141"/>
      <c r="AB91" s="141"/>
    </row>
    <row r="92" spans="7:28" x14ac:dyDescent="0.2"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85"/>
      <c r="V92" s="185"/>
      <c r="W92" s="185"/>
      <c r="X92" s="185"/>
      <c r="Y92" s="141"/>
      <c r="Z92" s="141"/>
      <c r="AA92" s="141"/>
      <c r="AB92" s="141"/>
    </row>
    <row r="93" spans="7:28" x14ac:dyDescent="0.2"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</row>
    <row r="94" spans="7:28" x14ac:dyDescent="0.2"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</row>
    <row r="95" spans="7:28" x14ac:dyDescent="0.2"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</row>
    <row r="96" spans="7:28" x14ac:dyDescent="0.2"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</row>
    <row r="97" spans="7:28" x14ac:dyDescent="0.2"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85"/>
      <c r="V97" s="185"/>
      <c r="W97" s="185"/>
      <c r="X97" s="185"/>
      <c r="Y97" s="141"/>
      <c r="Z97" s="141"/>
      <c r="AA97" s="141"/>
      <c r="AB97" s="141"/>
    </row>
    <row r="98" spans="7:28" x14ac:dyDescent="0.2"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</row>
    <row r="99" spans="7:28" x14ac:dyDescent="0.2"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</row>
    <row r="100" spans="7:28" x14ac:dyDescent="0.2"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</row>
    <row r="101" spans="7:28" x14ac:dyDescent="0.2"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89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</row>
    <row r="102" spans="7:28" x14ac:dyDescent="0.2"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</row>
    <row r="103" spans="7:28" x14ac:dyDescent="0.2"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89"/>
      <c r="S103" s="141"/>
      <c r="T103" s="141"/>
      <c r="U103" s="185"/>
      <c r="V103" s="185"/>
      <c r="W103" s="185"/>
      <c r="X103" s="185"/>
      <c r="Y103" s="141"/>
      <c r="Z103" s="141"/>
      <c r="AA103" s="141"/>
      <c r="AB103" s="141"/>
    </row>
    <row r="104" spans="7:28" x14ac:dyDescent="0.2"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85"/>
      <c r="V104" s="185"/>
      <c r="W104" s="185"/>
      <c r="X104" s="185"/>
      <c r="Y104" s="141"/>
      <c r="Z104" s="141"/>
      <c r="AA104" s="141"/>
      <c r="AB104" s="141"/>
    </row>
    <row r="105" spans="7:28" x14ac:dyDescent="0.2"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90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</row>
    <row r="106" spans="7:28" x14ac:dyDescent="0.2"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90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</row>
    <row r="107" spans="7:28" x14ac:dyDescent="0.2"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90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</row>
    <row r="108" spans="7:28" x14ac:dyDescent="0.2"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90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7:28" x14ac:dyDescent="0.2"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90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</row>
    <row r="110" spans="7:28" x14ac:dyDescent="0.2"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90"/>
      <c r="S110" s="141"/>
      <c r="T110" s="141"/>
      <c r="U110" s="185"/>
      <c r="V110" s="185"/>
      <c r="W110" s="185"/>
      <c r="X110" s="185"/>
      <c r="Y110" s="141"/>
      <c r="Z110" s="141"/>
      <c r="AA110" s="141"/>
      <c r="AB110" s="141"/>
    </row>
    <row r="111" spans="7:28" x14ac:dyDescent="0.2"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90"/>
      <c r="S111" s="141"/>
      <c r="T111" s="141"/>
      <c r="U111" s="141"/>
      <c r="V111" s="141"/>
      <c r="W111" s="141"/>
      <c r="X111" s="141"/>
      <c r="Y111" s="141"/>
      <c r="Z111" s="183"/>
      <c r="AA111" s="141"/>
      <c r="AB111" s="141"/>
    </row>
    <row r="112" spans="7:28" x14ac:dyDescent="0.2"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89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</row>
    <row r="139" spans="23:26" x14ac:dyDescent="0.2">
      <c r="W139" s="141"/>
      <c r="X139" s="187"/>
      <c r="Y139" s="141"/>
      <c r="Z139" s="141"/>
    </row>
    <row r="140" spans="23:26" x14ac:dyDescent="0.2">
      <c r="W140" s="141"/>
      <c r="X140" s="185"/>
      <c r="Y140" s="185"/>
      <c r="Z140" s="141"/>
    </row>
    <row r="141" spans="23:26" x14ac:dyDescent="0.2">
      <c r="W141" s="141"/>
      <c r="X141" s="185"/>
      <c r="Y141" s="185"/>
      <c r="Z141" s="141"/>
    </row>
    <row r="142" spans="23:26" x14ac:dyDescent="0.2">
      <c r="W142" s="141"/>
      <c r="X142" s="185"/>
      <c r="Y142" s="185"/>
      <c r="Z142" s="141"/>
    </row>
    <row r="143" spans="23:26" x14ac:dyDescent="0.2">
      <c r="W143" s="141"/>
      <c r="X143" s="185"/>
      <c r="Y143" s="185"/>
      <c r="Z143" s="141"/>
    </row>
    <row r="144" spans="23:26" x14ac:dyDescent="0.2">
      <c r="W144" s="141"/>
      <c r="X144" s="185"/>
      <c r="Y144" s="185"/>
      <c r="Z144" s="141"/>
    </row>
    <row r="145" spans="23:26" x14ac:dyDescent="0.2">
      <c r="W145" s="141"/>
      <c r="X145" s="185"/>
      <c r="Y145" s="185"/>
      <c r="Z145" s="141"/>
    </row>
    <row r="146" spans="23:26" x14ac:dyDescent="0.2">
      <c r="W146" s="141"/>
      <c r="X146" s="185"/>
      <c r="Y146" s="185"/>
      <c r="Z146" s="141"/>
    </row>
    <row r="147" spans="23:26" x14ac:dyDescent="0.2">
      <c r="W147" s="141"/>
      <c r="X147" s="185"/>
      <c r="Y147" s="185"/>
      <c r="Z147" s="141"/>
    </row>
    <row r="148" spans="23:26" x14ac:dyDescent="0.2">
      <c r="W148" s="141"/>
      <c r="X148" s="141"/>
      <c r="Y148" s="141"/>
      <c r="Z148" s="141"/>
    </row>
    <row r="149" spans="23:26" x14ac:dyDescent="0.2">
      <c r="W149" s="141"/>
      <c r="X149" s="141"/>
      <c r="Y149" s="141"/>
      <c r="Z149" s="141"/>
    </row>
    <row r="150" spans="23:26" x14ac:dyDescent="0.2">
      <c r="W150" s="141"/>
      <c r="X150" s="141"/>
      <c r="Y150" s="141"/>
      <c r="Z150" s="141"/>
    </row>
    <row r="151" spans="23:26" x14ac:dyDescent="0.2">
      <c r="W151" s="141"/>
      <c r="X151" s="141"/>
      <c r="Y151" s="141"/>
      <c r="Z151" s="141"/>
    </row>
    <row r="152" spans="23:26" x14ac:dyDescent="0.2">
      <c r="W152" s="141"/>
      <c r="X152" s="141"/>
      <c r="Y152" s="141"/>
      <c r="Z152" s="141"/>
    </row>
    <row r="153" spans="23:26" x14ac:dyDescent="0.2">
      <c r="W153" s="141"/>
      <c r="X153" s="141"/>
      <c r="Y153" s="141"/>
      <c r="Z153" s="141"/>
    </row>
    <row r="154" spans="23:26" x14ac:dyDescent="0.2">
      <c r="W154" s="141"/>
      <c r="X154" s="141"/>
      <c r="Y154" s="141"/>
      <c r="Z154" s="141"/>
    </row>
    <row r="155" spans="23:26" x14ac:dyDescent="0.2">
      <c r="W155" s="141"/>
      <c r="X155" s="141"/>
      <c r="Y155" s="141"/>
      <c r="Z155" s="141"/>
    </row>
    <row r="156" spans="23:26" x14ac:dyDescent="0.2">
      <c r="W156" s="141"/>
      <c r="X156" s="141"/>
      <c r="Y156" s="141"/>
      <c r="Z156" s="141"/>
    </row>
    <row r="157" spans="23:26" x14ac:dyDescent="0.2">
      <c r="W157" s="141"/>
      <c r="X157" s="141"/>
      <c r="Y157" s="141"/>
      <c r="Z157" s="141"/>
    </row>
    <row r="158" spans="23:26" x14ac:dyDescent="0.2">
      <c r="W158" s="141"/>
      <c r="X158" s="141"/>
      <c r="Y158" s="141"/>
      <c r="Z158" s="141"/>
    </row>
    <row r="159" spans="23:26" x14ac:dyDescent="0.2">
      <c r="W159" s="141"/>
      <c r="X159" s="141"/>
      <c r="Y159" s="141"/>
      <c r="Z159" s="141"/>
    </row>
    <row r="160" spans="23:26" x14ac:dyDescent="0.2">
      <c r="W160" s="141"/>
      <c r="X160" s="141"/>
      <c r="Y160" s="141"/>
      <c r="Z160" s="141"/>
    </row>
    <row r="161" spans="23:26" x14ac:dyDescent="0.2">
      <c r="W161" s="141"/>
      <c r="X161" s="141"/>
      <c r="Y161" s="141"/>
      <c r="Z161" s="141"/>
    </row>
    <row r="162" spans="23:26" x14ac:dyDescent="0.2">
      <c r="W162" s="141"/>
      <c r="X162" s="141"/>
      <c r="Y162" s="141"/>
      <c r="Z162" s="141"/>
    </row>
    <row r="163" spans="23:26" x14ac:dyDescent="0.2">
      <c r="W163" s="141"/>
      <c r="X163" s="141"/>
      <c r="Y163" s="141"/>
      <c r="Z163" s="141"/>
    </row>
    <row r="164" spans="23:26" x14ac:dyDescent="0.2">
      <c r="W164" s="141"/>
      <c r="X164" s="141"/>
      <c r="Y164" s="141"/>
      <c r="Z164" s="141"/>
    </row>
    <row r="165" spans="23:26" x14ac:dyDescent="0.2">
      <c r="W165" s="141"/>
      <c r="X165" s="141"/>
      <c r="Y165" s="141"/>
      <c r="Z165" s="141"/>
    </row>
    <row r="166" spans="23:26" x14ac:dyDescent="0.2">
      <c r="W166" s="141"/>
      <c r="X166" s="141"/>
      <c r="Y166" s="141"/>
      <c r="Z166" s="141"/>
    </row>
    <row r="167" spans="23:26" x14ac:dyDescent="0.2">
      <c r="W167" s="141"/>
      <c r="X167" s="141"/>
      <c r="Y167" s="141"/>
      <c r="Z167" s="141"/>
    </row>
    <row r="168" spans="23:26" x14ac:dyDescent="0.2">
      <c r="W168" s="141"/>
      <c r="X168" s="141"/>
      <c r="Y168" s="141"/>
      <c r="Z168" s="141"/>
    </row>
    <row r="169" spans="23:26" x14ac:dyDescent="0.2">
      <c r="W169" s="141"/>
      <c r="X169" s="141"/>
      <c r="Y169" s="141"/>
      <c r="Z169" s="141"/>
    </row>
    <row r="170" spans="23:26" x14ac:dyDescent="0.2">
      <c r="W170" s="141"/>
      <c r="X170" s="141"/>
      <c r="Y170" s="141"/>
      <c r="Z170" s="141"/>
    </row>
    <row r="171" spans="23:26" x14ac:dyDescent="0.2">
      <c r="W171" s="141"/>
      <c r="X171" s="141"/>
      <c r="Y171" s="141"/>
      <c r="Z171" s="141"/>
    </row>
    <row r="172" spans="23:26" x14ac:dyDescent="0.2">
      <c r="W172" s="141"/>
      <c r="X172" s="141"/>
      <c r="Y172" s="141"/>
      <c r="Z172" s="141"/>
    </row>
    <row r="173" spans="23:26" x14ac:dyDescent="0.2">
      <c r="W173" s="141"/>
      <c r="X173" s="141"/>
      <c r="Y173" s="141"/>
      <c r="Z173" s="141"/>
    </row>
    <row r="174" spans="23:26" x14ac:dyDescent="0.2">
      <c r="W174" s="141"/>
      <c r="X174" s="141"/>
      <c r="Y174" s="141"/>
      <c r="Z174" s="141"/>
    </row>
    <row r="175" spans="23:26" x14ac:dyDescent="0.2">
      <c r="W175" s="141"/>
      <c r="X175" s="141"/>
      <c r="Y175" s="141"/>
      <c r="Z175" s="141"/>
    </row>
    <row r="176" spans="23:26" x14ac:dyDescent="0.2">
      <c r="W176" s="141"/>
      <c r="X176" s="141"/>
      <c r="Y176" s="141"/>
      <c r="Z176" s="141"/>
    </row>
    <row r="177" spans="23:26" x14ac:dyDescent="0.2">
      <c r="W177" s="141"/>
      <c r="X177" s="141"/>
      <c r="Y177" s="141"/>
      <c r="Z177" s="141"/>
    </row>
    <row r="178" spans="23:26" x14ac:dyDescent="0.2">
      <c r="W178" s="141"/>
      <c r="X178" s="141"/>
      <c r="Y178" s="141"/>
      <c r="Z178" s="141"/>
    </row>
    <row r="179" spans="23:26" x14ac:dyDescent="0.2">
      <c r="W179" s="141"/>
      <c r="X179" s="141"/>
      <c r="Y179" s="141"/>
      <c r="Z179" s="141"/>
    </row>
    <row r="180" spans="23:26" x14ac:dyDescent="0.2">
      <c r="W180" s="141"/>
      <c r="X180" s="141"/>
      <c r="Y180" s="141"/>
      <c r="Z180" s="141"/>
    </row>
    <row r="181" spans="23:26" x14ac:dyDescent="0.2">
      <c r="W181" s="141"/>
      <c r="X181" s="141"/>
      <c r="Y181" s="141"/>
      <c r="Z181" s="141"/>
    </row>
    <row r="182" spans="23:26" x14ac:dyDescent="0.2">
      <c r="W182" s="141"/>
      <c r="X182" s="141"/>
      <c r="Y182" s="141"/>
      <c r="Z182" s="141"/>
    </row>
    <row r="183" spans="23:26" x14ac:dyDescent="0.2">
      <c r="W183" s="141"/>
      <c r="X183" s="141"/>
      <c r="Y183" s="141"/>
      <c r="Z183" s="141"/>
    </row>
    <row r="184" spans="23:26" x14ac:dyDescent="0.2">
      <c r="W184" s="141"/>
      <c r="X184" s="141"/>
      <c r="Y184" s="141"/>
      <c r="Z184" s="141"/>
    </row>
    <row r="185" spans="23:26" x14ac:dyDescent="0.2">
      <c r="W185" s="141"/>
      <c r="X185" s="141"/>
      <c r="Y185" s="141"/>
      <c r="Z185" s="141"/>
    </row>
    <row r="186" spans="23:26" x14ac:dyDescent="0.2">
      <c r="W186" s="141"/>
      <c r="X186" s="141"/>
      <c r="Y186" s="141"/>
      <c r="Z186" s="141"/>
    </row>
    <row r="187" spans="23:26" x14ac:dyDescent="0.2">
      <c r="W187" s="141"/>
      <c r="X187" s="141"/>
      <c r="Y187" s="141"/>
      <c r="Z187" s="141"/>
    </row>
    <row r="188" spans="23:26" x14ac:dyDescent="0.2">
      <c r="W188" s="141"/>
      <c r="X188" s="141"/>
      <c r="Y188" s="141"/>
      <c r="Z188" s="141"/>
    </row>
    <row r="189" spans="23:26" x14ac:dyDescent="0.2">
      <c r="W189" s="141"/>
      <c r="X189" s="141"/>
      <c r="Y189" s="141"/>
      <c r="Z189" s="141"/>
    </row>
    <row r="190" spans="23:26" x14ac:dyDescent="0.2">
      <c r="W190" s="141"/>
      <c r="X190" s="141"/>
      <c r="Y190" s="141"/>
      <c r="Z190" s="141"/>
    </row>
    <row r="191" spans="23:26" x14ac:dyDescent="0.2">
      <c r="W191" s="141"/>
      <c r="X191" s="141"/>
      <c r="Y191" s="141"/>
      <c r="Z191" s="141"/>
    </row>
    <row r="196" spans="24:25" x14ac:dyDescent="0.2">
      <c r="X196" s="74"/>
      <c r="Y196" s="74"/>
    </row>
    <row r="197" spans="24:25" x14ac:dyDescent="0.2">
      <c r="X197" s="74"/>
      <c r="Y197" s="74"/>
    </row>
    <row r="198" spans="24:25" x14ac:dyDescent="0.2">
      <c r="X198" s="74"/>
      <c r="Y198" s="74"/>
    </row>
    <row r="199" spans="24:25" x14ac:dyDescent="0.2">
      <c r="X199" s="74"/>
      <c r="Y199" s="74"/>
    </row>
    <row r="200" spans="24:25" x14ac:dyDescent="0.2">
      <c r="X200" s="74"/>
      <c r="Y200" s="74"/>
    </row>
    <row r="201" spans="24:25" x14ac:dyDescent="0.2">
      <c r="X201" s="74"/>
      <c r="Y201" s="74"/>
    </row>
    <row r="202" spans="24:25" x14ac:dyDescent="0.2">
      <c r="X202" s="74"/>
      <c r="Y202" s="74"/>
    </row>
    <row r="203" spans="24:25" x14ac:dyDescent="0.2">
      <c r="X203" s="74"/>
      <c r="Y203" s="74"/>
    </row>
    <row r="204" spans="24:25" x14ac:dyDescent="0.2">
      <c r="X204" s="74"/>
      <c r="Y204" s="74"/>
    </row>
    <row r="205" spans="24:25" x14ac:dyDescent="0.2">
      <c r="X205" s="74"/>
      <c r="Y205" s="74"/>
    </row>
    <row r="206" spans="24:25" x14ac:dyDescent="0.2">
      <c r="X206" s="74"/>
      <c r="Y206" s="74"/>
    </row>
    <row r="207" spans="24:25" x14ac:dyDescent="0.2">
      <c r="X207" s="74"/>
      <c r="Y207" s="74"/>
    </row>
    <row r="208" spans="24:25" x14ac:dyDescent="0.2">
      <c r="X208" s="74"/>
      <c r="Y208" s="74"/>
    </row>
    <row r="209" spans="24:25" x14ac:dyDescent="0.2">
      <c r="X209" s="74"/>
      <c r="Y209" s="74"/>
    </row>
    <row r="210" spans="24:25" x14ac:dyDescent="0.2">
      <c r="X210" s="74"/>
      <c r="Y210" s="74"/>
    </row>
    <row r="211" spans="24:25" x14ac:dyDescent="0.2">
      <c r="X211" s="74"/>
      <c r="Y211" s="74"/>
    </row>
    <row r="212" spans="24:25" x14ac:dyDescent="0.2">
      <c r="X212" s="74"/>
      <c r="Y212" s="74"/>
    </row>
    <row r="213" spans="24:25" x14ac:dyDescent="0.2">
      <c r="X213" s="74"/>
      <c r="Y213" s="74"/>
    </row>
    <row r="214" spans="24:25" x14ac:dyDescent="0.2">
      <c r="X214" s="74"/>
      <c r="Y214" s="74"/>
    </row>
    <row r="215" spans="24:25" x14ac:dyDescent="0.2">
      <c r="X215" s="74"/>
      <c r="Y215" s="74"/>
    </row>
    <row r="216" spans="24:25" x14ac:dyDescent="0.2">
      <c r="X216" s="74"/>
      <c r="Y216" s="74"/>
    </row>
    <row r="217" spans="24:25" x14ac:dyDescent="0.2">
      <c r="X217" s="74"/>
      <c r="Y217" s="74"/>
    </row>
    <row r="218" spans="24:25" x14ac:dyDescent="0.2">
      <c r="X218" s="74"/>
      <c r="Y218" s="74"/>
    </row>
    <row r="219" spans="24:25" x14ac:dyDescent="0.2">
      <c r="X219" s="74"/>
      <c r="Y219" s="74"/>
    </row>
    <row r="220" spans="24:25" x14ac:dyDescent="0.2">
      <c r="X220" s="74"/>
      <c r="Y220" s="74"/>
    </row>
    <row r="221" spans="24:25" x14ac:dyDescent="0.2">
      <c r="X221" s="74"/>
      <c r="Y221" s="74"/>
    </row>
    <row r="222" spans="24:25" x14ac:dyDescent="0.2">
      <c r="X222" s="74"/>
      <c r="Y222" s="74"/>
    </row>
    <row r="223" spans="24:25" x14ac:dyDescent="0.2">
      <c r="X223" s="74"/>
      <c r="Y223" s="74"/>
    </row>
    <row r="224" spans="24:25" x14ac:dyDescent="0.2">
      <c r="X224" s="74"/>
      <c r="Y224" s="74"/>
    </row>
    <row r="225" spans="24:27" x14ac:dyDescent="0.2">
      <c r="X225" s="74"/>
      <c r="Y225" s="74"/>
    </row>
    <row r="226" spans="24:27" x14ac:dyDescent="0.2">
      <c r="X226" s="74"/>
      <c r="Y226" s="74"/>
    </row>
    <row r="227" spans="24:27" x14ac:dyDescent="0.2">
      <c r="X227" s="74"/>
      <c r="Y227" s="74"/>
    </row>
    <row r="228" spans="24:27" x14ac:dyDescent="0.2">
      <c r="X228" s="74"/>
      <c r="Y228" s="74"/>
    </row>
    <row r="229" spans="24:27" x14ac:dyDescent="0.2">
      <c r="X229" s="74"/>
      <c r="Y229" s="74"/>
    </row>
    <row r="230" spans="24:27" x14ac:dyDescent="0.2">
      <c r="X230" s="74"/>
      <c r="Y230" s="74"/>
    </row>
    <row r="231" spans="24:27" x14ac:dyDescent="0.2">
      <c r="X231" s="74"/>
      <c r="Y231" s="74"/>
    </row>
    <row r="232" spans="24:27" x14ac:dyDescent="0.2">
      <c r="X232" s="74"/>
      <c r="Y232" s="74"/>
    </row>
    <row r="233" spans="24:27" x14ac:dyDescent="0.2">
      <c r="X233" s="74"/>
      <c r="Y233" s="74"/>
      <c r="Z233" s="74"/>
      <c r="AA233" s="74"/>
    </row>
    <row r="234" spans="24:27" x14ac:dyDescent="0.2">
      <c r="X234" s="74"/>
      <c r="Y234" s="74"/>
    </row>
    <row r="235" spans="24:27" x14ac:dyDescent="0.2">
      <c r="X235" s="74"/>
      <c r="Y235" s="74"/>
    </row>
    <row r="236" spans="24:27" x14ac:dyDescent="0.2">
      <c r="X236" s="74"/>
      <c r="Y236" s="74"/>
    </row>
    <row r="237" spans="24:27" x14ac:dyDescent="0.2">
      <c r="X237" s="74"/>
      <c r="Y237" s="74"/>
    </row>
    <row r="238" spans="24:27" x14ac:dyDescent="0.2">
      <c r="X238" s="74"/>
      <c r="Y238" s="74"/>
    </row>
    <row r="239" spans="24:27" x14ac:dyDescent="0.2">
      <c r="X239" s="74"/>
      <c r="Y239" s="74"/>
    </row>
    <row r="240" spans="24:27" x14ac:dyDescent="0.2">
      <c r="X240" s="74"/>
      <c r="Y240" s="74"/>
    </row>
    <row r="241" spans="24:25" x14ac:dyDescent="0.2">
      <c r="X241" s="74"/>
      <c r="Y241" s="74"/>
    </row>
    <row r="242" spans="24:25" x14ac:dyDescent="0.2">
      <c r="X242" s="74"/>
      <c r="Y242" s="74"/>
    </row>
    <row r="243" spans="24:25" x14ac:dyDescent="0.2">
      <c r="X243" s="74"/>
      <c r="Y243" s="74"/>
    </row>
    <row r="244" spans="24:25" x14ac:dyDescent="0.2">
      <c r="X244" s="74"/>
      <c r="Y244" s="74"/>
    </row>
    <row r="245" spans="24:25" x14ac:dyDescent="0.2">
      <c r="X245" s="74"/>
      <c r="Y245" s="74"/>
    </row>
    <row r="246" spans="24:25" x14ac:dyDescent="0.2">
      <c r="X246" s="74"/>
      <c r="Y246" s="74"/>
    </row>
    <row r="247" spans="24:25" x14ac:dyDescent="0.2">
      <c r="X247" s="74"/>
      <c r="Y247" s="74"/>
    </row>
    <row r="248" spans="24:25" x14ac:dyDescent="0.2">
      <c r="X248" s="74"/>
      <c r="Y248" s="74"/>
    </row>
    <row r="249" spans="24:25" x14ac:dyDescent="0.2">
      <c r="X249" s="74"/>
      <c r="Y249" s="74"/>
    </row>
  </sheetData>
  <mergeCells count="2">
    <mergeCell ref="B3:D3"/>
    <mergeCell ref="L2:Q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A3" sqref="A3"/>
    </sheetView>
  </sheetViews>
  <sheetFormatPr defaultColWidth="8.7109375" defaultRowHeight="12.75" x14ac:dyDescent="0.2"/>
  <cols>
    <col min="1" max="1" width="15.28515625" style="20" customWidth="1"/>
    <col min="2" max="2" width="14.7109375" style="20" customWidth="1"/>
    <col min="3" max="3" width="14.28515625" style="20" customWidth="1"/>
    <col min="4" max="4" width="15.140625" style="20" bestFit="1" customWidth="1"/>
    <col min="5" max="5" width="15.42578125" style="20" bestFit="1" customWidth="1"/>
    <col min="6" max="6" width="20.5703125" style="20" bestFit="1" customWidth="1"/>
    <col min="7" max="7" width="17.5703125" style="20" bestFit="1" customWidth="1"/>
    <col min="8" max="13" width="13.42578125" style="20" bestFit="1" customWidth="1"/>
    <col min="14" max="14" width="14.28515625" style="20" bestFit="1" customWidth="1"/>
    <col min="15" max="15" width="13.42578125" style="20" bestFit="1" customWidth="1"/>
    <col min="16" max="16384" width="8.7109375" style="20"/>
  </cols>
  <sheetData>
    <row r="1" spans="1:15" x14ac:dyDescent="0.2">
      <c r="A1" s="20" t="s">
        <v>535</v>
      </c>
    </row>
    <row r="2" spans="1:15" x14ac:dyDescent="0.2">
      <c r="A2" s="166" t="s">
        <v>390</v>
      </c>
      <c r="B2" s="50"/>
      <c r="C2" s="50"/>
    </row>
    <row r="3" spans="1:15" x14ac:dyDescent="0.2">
      <c r="A3" s="312" t="s">
        <v>389</v>
      </c>
      <c r="B3" s="51"/>
      <c r="C3" s="51"/>
    </row>
    <row r="4" spans="1:15" x14ac:dyDescent="0.2">
      <c r="A4" s="51"/>
      <c r="B4" s="51"/>
      <c r="C4" s="51"/>
    </row>
    <row r="5" spans="1:15" s="53" customFormat="1" ht="25.5" x14ac:dyDescent="0.2">
      <c r="A5" s="196" t="s">
        <v>391</v>
      </c>
      <c r="B5" s="196" t="s">
        <v>392</v>
      </c>
      <c r="C5" s="80"/>
      <c r="D5" s="197" t="s">
        <v>221</v>
      </c>
      <c r="E5" s="197" t="s">
        <v>222</v>
      </c>
      <c r="F5" s="197" t="s">
        <v>223</v>
      </c>
      <c r="G5" s="197" t="s">
        <v>224</v>
      </c>
      <c r="H5" s="197" t="s">
        <v>225</v>
      </c>
      <c r="I5" s="197" t="s">
        <v>226</v>
      </c>
      <c r="J5" s="197" t="s">
        <v>227</v>
      </c>
      <c r="K5" s="197" t="s">
        <v>228</v>
      </c>
      <c r="L5" s="197" t="s">
        <v>229</v>
      </c>
      <c r="M5" s="197" t="s">
        <v>230</v>
      </c>
      <c r="N5" s="197" t="s">
        <v>231</v>
      </c>
      <c r="O5" s="80" t="s">
        <v>392</v>
      </c>
    </row>
    <row r="6" spans="1:15" ht="15" x14ac:dyDescent="0.2">
      <c r="A6" s="198" t="s">
        <v>393</v>
      </c>
      <c r="B6" s="194">
        <v>14398979</v>
      </c>
      <c r="C6" s="200">
        <f t="shared" ref="C6:C22" si="0">+B6/$B$22</f>
        <v>0.1088154503141158</v>
      </c>
      <c r="D6" s="194">
        <v>12202626</v>
      </c>
      <c r="E6" s="194">
        <v>75019</v>
      </c>
      <c r="F6" s="194">
        <v>2181</v>
      </c>
      <c r="G6" s="194">
        <v>7890</v>
      </c>
      <c r="H6" s="194">
        <v>5364</v>
      </c>
      <c r="I6" s="195">
        <v>356</v>
      </c>
      <c r="J6" s="194">
        <v>14119</v>
      </c>
      <c r="K6" s="194">
        <v>31833</v>
      </c>
      <c r="L6" s="194">
        <v>111930</v>
      </c>
      <c r="M6" s="194">
        <v>1732914</v>
      </c>
      <c r="N6" s="194">
        <v>214747</v>
      </c>
      <c r="O6" s="194">
        <v>14398979</v>
      </c>
    </row>
    <row r="7" spans="1:15" ht="15" x14ac:dyDescent="0.2">
      <c r="A7" s="198" t="s">
        <v>394</v>
      </c>
      <c r="B7" s="194">
        <v>3369851</v>
      </c>
      <c r="C7" s="200">
        <f t="shared" si="0"/>
        <v>2.5466517734102776E-2</v>
      </c>
      <c r="D7" s="194">
        <v>3157836</v>
      </c>
      <c r="E7" s="194">
        <v>12861</v>
      </c>
      <c r="F7" s="195">
        <v>161</v>
      </c>
      <c r="G7" s="194">
        <v>1828</v>
      </c>
      <c r="H7" s="195">
        <v>268</v>
      </c>
      <c r="I7" s="195">
        <v>241</v>
      </c>
      <c r="J7" s="194">
        <v>4544</v>
      </c>
      <c r="K7" s="194">
        <v>8839</v>
      </c>
      <c r="L7" s="194">
        <v>27157</v>
      </c>
      <c r="M7" s="194">
        <v>130173</v>
      </c>
      <c r="N7" s="194">
        <v>25943</v>
      </c>
      <c r="O7" s="194">
        <v>3369851</v>
      </c>
    </row>
    <row r="8" spans="1:15" ht="15" x14ac:dyDescent="0.2">
      <c r="A8" s="198" t="s">
        <v>395</v>
      </c>
      <c r="B8" s="194">
        <v>18886394</v>
      </c>
      <c r="C8" s="200">
        <f t="shared" si="0"/>
        <v>0.14272758283207543</v>
      </c>
      <c r="D8" s="194">
        <v>17530457</v>
      </c>
      <c r="E8" s="194">
        <v>150631</v>
      </c>
      <c r="F8" s="194">
        <v>3376</v>
      </c>
      <c r="G8" s="194">
        <v>20087</v>
      </c>
      <c r="H8" s="194">
        <v>4336</v>
      </c>
      <c r="I8" s="195">
        <v>367</v>
      </c>
      <c r="J8" s="194">
        <v>47917</v>
      </c>
      <c r="K8" s="194">
        <v>41333</v>
      </c>
      <c r="L8" s="194">
        <v>165231</v>
      </c>
      <c r="M8" s="194">
        <v>764064</v>
      </c>
      <c r="N8" s="194">
        <v>158595</v>
      </c>
      <c r="O8" s="194">
        <v>18886394</v>
      </c>
    </row>
    <row r="9" spans="1:15" ht="15" x14ac:dyDescent="0.2">
      <c r="A9" s="198" t="s">
        <v>396</v>
      </c>
      <c r="B9" s="194">
        <v>20527906</v>
      </c>
      <c r="C9" s="200">
        <f t="shared" si="0"/>
        <v>0.15513275874600829</v>
      </c>
      <c r="D9" s="194">
        <v>19272436</v>
      </c>
      <c r="E9" s="194">
        <v>277836</v>
      </c>
      <c r="F9" s="194">
        <v>3961</v>
      </c>
      <c r="G9" s="194">
        <v>71544</v>
      </c>
      <c r="H9" s="194">
        <v>6004</v>
      </c>
      <c r="I9" s="194">
        <v>1114</v>
      </c>
      <c r="J9" s="194">
        <v>37730</v>
      </c>
      <c r="K9" s="194">
        <v>50458</v>
      </c>
      <c r="L9" s="194">
        <v>145101</v>
      </c>
      <c r="M9" s="194">
        <v>507768</v>
      </c>
      <c r="N9" s="194">
        <v>153954</v>
      </c>
      <c r="O9" s="194">
        <v>20527906</v>
      </c>
    </row>
    <row r="10" spans="1:15" ht="15" x14ac:dyDescent="0.2">
      <c r="A10" s="198" t="s">
        <v>397</v>
      </c>
      <c r="B10" s="194">
        <v>19634713</v>
      </c>
      <c r="C10" s="200">
        <f t="shared" si="0"/>
        <v>0.14838275247734048</v>
      </c>
      <c r="D10" s="194">
        <v>18462225</v>
      </c>
      <c r="E10" s="194">
        <v>364817</v>
      </c>
      <c r="F10" s="194">
        <v>8490</v>
      </c>
      <c r="G10" s="194">
        <v>175378</v>
      </c>
      <c r="H10" s="194">
        <v>14207</v>
      </c>
      <c r="I10" s="194">
        <v>1085</v>
      </c>
      <c r="J10" s="194">
        <v>24205</v>
      </c>
      <c r="K10" s="194">
        <v>45621</v>
      </c>
      <c r="L10" s="194">
        <v>111856</v>
      </c>
      <c r="M10" s="194">
        <v>292468</v>
      </c>
      <c r="N10" s="194">
        <v>134361</v>
      </c>
      <c r="O10" s="194">
        <v>19634713</v>
      </c>
    </row>
    <row r="11" spans="1:15" ht="15" x14ac:dyDescent="0.2">
      <c r="A11" s="198" t="s">
        <v>398</v>
      </c>
      <c r="B11" s="194">
        <v>8026639</v>
      </c>
      <c r="C11" s="200">
        <f t="shared" si="0"/>
        <v>6.0658629844091316E-2</v>
      </c>
      <c r="D11" s="194">
        <v>7589822</v>
      </c>
      <c r="E11" s="194">
        <v>138598</v>
      </c>
      <c r="F11" s="194">
        <v>5059</v>
      </c>
      <c r="G11" s="194">
        <v>100781</v>
      </c>
      <c r="H11" s="194">
        <v>7230</v>
      </c>
      <c r="I11" s="195">
        <v>508</v>
      </c>
      <c r="J11" s="194">
        <v>5052</v>
      </c>
      <c r="K11" s="194">
        <v>22312</v>
      </c>
      <c r="L11" s="194">
        <v>38849</v>
      </c>
      <c r="M11" s="194">
        <v>81962</v>
      </c>
      <c r="N11" s="194">
        <v>36466</v>
      </c>
      <c r="O11" s="194">
        <v>8026639</v>
      </c>
    </row>
    <row r="12" spans="1:15" ht="15" x14ac:dyDescent="0.2">
      <c r="A12" s="198" t="s">
        <v>399</v>
      </c>
      <c r="B12" s="194">
        <v>18127748</v>
      </c>
      <c r="C12" s="200">
        <f t="shared" si="0"/>
        <v>0.13699437035089865</v>
      </c>
      <c r="D12" s="194">
        <v>16490744</v>
      </c>
      <c r="E12" s="194">
        <v>670932</v>
      </c>
      <c r="F12" s="194">
        <v>16055</v>
      </c>
      <c r="G12" s="194">
        <v>425811</v>
      </c>
      <c r="H12" s="194">
        <v>44984</v>
      </c>
      <c r="I12" s="194">
        <v>3609</v>
      </c>
      <c r="J12" s="194">
        <v>16565</v>
      </c>
      <c r="K12" s="194">
        <v>32775</v>
      </c>
      <c r="L12" s="194">
        <v>80624</v>
      </c>
      <c r="M12" s="194">
        <v>203121</v>
      </c>
      <c r="N12" s="194">
        <v>142528</v>
      </c>
      <c r="O12" s="194">
        <v>18127748</v>
      </c>
    </row>
    <row r="13" spans="1:15" ht="15" x14ac:dyDescent="0.2">
      <c r="A13" s="198" t="s">
        <v>400</v>
      </c>
      <c r="B13" s="194">
        <v>3597264</v>
      </c>
      <c r="C13" s="200">
        <f t="shared" si="0"/>
        <v>2.7185115143147125E-2</v>
      </c>
      <c r="D13" s="194">
        <v>3322950</v>
      </c>
      <c r="E13" s="194">
        <v>96745</v>
      </c>
      <c r="F13" s="194">
        <v>3705</v>
      </c>
      <c r="G13" s="194">
        <v>101984</v>
      </c>
      <c r="H13" s="194">
        <v>14494</v>
      </c>
      <c r="I13" s="195">
        <v>570</v>
      </c>
      <c r="J13" s="194">
        <v>1523</v>
      </c>
      <c r="K13" s="194">
        <v>11214</v>
      </c>
      <c r="L13" s="194">
        <v>11567</v>
      </c>
      <c r="M13" s="194">
        <v>19776</v>
      </c>
      <c r="N13" s="194">
        <v>12736</v>
      </c>
      <c r="O13" s="194">
        <v>3597264</v>
      </c>
    </row>
    <row r="14" spans="1:15" ht="15" x14ac:dyDescent="0.2">
      <c r="A14" s="198" t="s">
        <v>401</v>
      </c>
      <c r="B14" s="194">
        <v>4915839</v>
      </c>
      <c r="C14" s="200">
        <f t="shared" si="0"/>
        <v>3.7149803083725084E-2</v>
      </c>
      <c r="D14" s="194">
        <v>4357112</v>
      </c>
      <c r="E14" s="194">
        <v>207195</v>
      </c>
      <c r="F14" s="194">
        <v>3704</v>
      </c>
      <c r="G14" s="194">
        <v>226013</v>
      </c>
      <c r="H14" s="194">
        <v>32017</v>
      </c>
      <c r="I14" s="194">
        <v>2159</v>
      </c>
      <c r="J14" s="194">
        <v>1455</v>
      </c>
      <c r="K14" s="194">
        <v>9493</v>
      </c>
      <c r="L14" s="194">
        <v>16715</v>
      </c>
      <c r="M14" s="194">
        <v>28227</v>
      </c>
      <c r="N14" s="194">
        <v>31749</v>
      </c>
      <c r="O14" s="194">
        <v>4915839</v>
      </c>
    </row>
    <row r="15" spans="1:15" ht="15" x14ac:dyDescent="0.2">
      <c r="A15" s="198" t="s">
        <v>402</v>
      </c>
      <c r="B15" s="194">
        <v>7784671</v>
      </c>
      <c r="C15" s="200">
        <f t="shared" si="0"/>
        <v>5.8830037908398795E-2</v>
      </c>
      <c r="D15" s="194">
        <v>6735599</v>
      </c>
      <c r="E15" s="194">
        <v>420224</v>
      </c>
      <c r="F15" s="194">
        <v>11534</v>
      </c>
      <c r="G15" s="194">
        <v>406429</v>
      </c>
      <c r="H15" s="194">
        <v>66740</v>
      </c>
      <c r="I15" s="194">
        <v>4413</v>
      </c>
      <c r="J15" s="194">
        <v>4205</v>
      </c>
      <c r="K15" s="194">
        <v>14053</v>
      </c>
      <c r="L15" s="194">
        <v>25124</v>
      </c>
      <c r="M15" s="194">
        <v>43013</v>
      </c>
      <c r="N15" s="194">
        <v>53337</v>
      </c>
      <c r="O15" s="194">
        <v>7784671</v>
      </c>
    </row>
    <row r="16" spans="1:15" ht="15" x14ac:dyDescent="0.2">
      <c r="A16" s="199" t="s">
        <v>403</v>
      </c>
      <c r="B16" s="194">
        <v>1788480</v>
      </c>
      <c r="C16" s="200">
        <f t="shared" si="0"/>
        <v>1.351583723941745E-2</v>
      </c>
      <c r="D16" s="194">
        <v>1547860</v>
      </c>
      <c r="E16" s="194">
        <v>83448</v>
      </c>
      <c r="F16" s="194">
        <v>1681</v>
      </c>
      <c r="G16" s="194">
        <v>101946</v>
      </c>
      <c r="H16" s="194">
        <v>31811</v>
      </c>
      <c r="I16" s="194">
        <v>1355</v>
      </c>
      <c r="J16" s="195">
        <v>361</v>
      </c>
      <c r="K16" s="194">
        <v>3446</v>
      </c>
      <c r="L16" s="194">
        <v>4056</v>
      </c>
      <c r="M16" s="194">
        <v>5735</v>
      </c>
      <c r="N16" s="194">
        <v>6781</v>
      </c>
      <c r="O16" s="194">
        <v>1788480</v>
      </c>
    </row>
    <row r="17" spans="1:18" ht="15" x14ac:dyDescent="0.2">
      <c r="A17" s="199" t="s">
        <v>404</v>
      </c>
      <c r="B17" s="194">
        <v>432708</v>
      </c>
      <c r="C17" s="200">
        <f t="shared" si="0"/>
        <v>3.2700454577036624E-3</v>
      </c>
      <c r="D17" s="194">
        <v>378412</v>
      </c>
      <c r="E17" s="194">
        <v>18890</v>
      </c>
      <c r="F17" s="195">
        <v>884</v>
      </c>
      <c r="G17" s="194">
        <v>20588</v>
      </c>
      <c r="H17" s="194">
        <v>9180</v>
      </c>
      <c r="I17" s="195">
        <v>352</v>
      </c>
      <c r="J17" s="195">
        <v>0</v>
      </c>
      <c r="K17" s="195">
        <v>739</v>
      </c>
      <c r="L17" s="194">
        <v>1592</v>
      </c>
      <c r="M17" s="195">
        <v>926</v>
      </c>
      <c r="N17" s="194">
        <v>1145</v>
      </c>
      <c r="O17" s="194">
        <v>432708</v>
      </c>
    </row>
    <row r="18" spans="1:18" ht="15" x14ac:dyDescent="0.2">
      <c r="A18" s="199" t="s">
        <v>405</v>
      </c>
      <c r="B18" s="194">
        <v>6441956</v>
      </c>
      <c r="C18" s="200">
        <f t="shared" si="0"/>
        <v>4.868292002118485E-2</v>
      </c>
      <c r="D18" s="194">
        <v>4871517</v>
      </c>
      <c r="E18" s="194">
        <v>689164</v>
      </c>
      <c r="F18" s="194">
        <v>13612</v>
      </c>
      <c r="G18" s="194">
        <v>509775</v>
      </c>
      <c r="H18" s="194">
        <v>220600</v>
      </c>
      <c r="I18" s="194">
        <v>8871</v>
      </c>
      <c r="J18" s="194">
        <v>4642</v>
      </c>
      <c r="K18" s="194">
        <v>5752</v>
      </c>
      <c r="L18" s="194">
        <v>18339</v>
      </c>
      <c r="M18" s="194">
        <v>35656</v>
      </c>
      <c r="N18" s="194">
        <v>64028</v>
      </c>
      <c r="O18" s="194">
        <v>6441956</v>
      </c>
    </row>
    <row r="19" spans="1:18" ht="15" x14ac:dyDescent="0.2">
      <c r="A19" s="199" t="s">
        <v>406</v>
      </c>
      <c r="B19" s="194">
        <v>1028070</v>
      </c>
      <c r="C19" s="200">
        <f t="shared" si="0"/>
        <v>7.7692939203837319E-3</v>
      </c>
      <c r="D19" s="194">
        <v>775510</v>
      </c>
      <c r="E19" s="194">
        <v>79758</v>
      </c>
      <c r="F19" s="194">
        <v>1173</v>
      </c>
      <c r="G19" s="194">
        <v>78947</v>
      </c>
      <c r="H19" s="194">
        <v>74315</v>
      </c>
      <c r="I19" s="194">
        <v>2778</v>
      </c>
      <c r="J19" s="195">
        <v>308</v>
      </c>
      <c r="K19" s="194">
        <v>1759</v>
      </c>
      <c r="L19" s="194">
        <v>2264</v>
      </c>
      <c r="M19" s="194">
        <v>3737</v>
      </c>
      <c r="N19" s="194">
        <v>7521</v>
      </c>
      <c r="O19" s="194">
        <v>1028070</v>
      </c>
    </row>
    <row r="20" spans="1:18" ht="15" x14ac:dyDescent="0.2">
      <c r="A20" s="199" t="s">
        <v>407</v>
      </c>
      <c r="B20" s="194">
        <v>1567016</v>
      </c>
      <c r="C20" s="200">
        <f t="shared" si="0"/>
        <v>1.1842197400900751E-2</v>
      </c>
      <c r="D20" s="194">
        <v>1004815</v>
      </c>
      <c r="E20" s="194">
        <v>238032</v>
      </c>
      <c r="F20" s="194">
        <v>3091</v>
      </c>
      <c r="G20" s="194">
        <v>139185</v>
      </c>
      <c r="H20" s="194">
        <v>138690</v>
      </c>
      <c r="I20" s="194">
        <v>5856</v>
      </c>
      <c r="J20" s="195">
        <v>409</v>
      </c>
      <c r="K20" s="194">
        <v>1171</v>
      </c>
      <c r="L20" s="194">
        <v>2799</v>
      </c>
      <c r="M20" s="194">
        <v>8125</v>
      </c>
      <c r="N20" s="194">
        <v>24843</v>
      </c>
      <c r="O20" s="194">
        <v>1567016</v>
      </c>
    </row>
    <row r="21" spans="1:18" ht="15" x14ac:dyDescent="0.2">
      <c r="A21" s="198" t="s">
        <v>408</v>
      </c>
      <c r="B21" s="194">
        <v>1796532</v>
      </c>
      <c r="C21" s="200">
        <f t="shared" si="0"/>
        <v>1.357668752650581E-2</v>
      </c>
      <c r="D21" s="194">
        <v>1365379</v>
      </c>
      <c r="E21" s="194">
        <v>170291</v>
      </c>
      <c r="F21" s="194">
        <v>1605</v>
      </c>
      <c r="G21" s="194">
        <v>44748</v>
      </c>
      <c r="H21" s="194">
        <v>75913</v>
      </c>
      <c r="I21" s="194">
        <v>4222</v>
      </c>
      <c r="J21" s="195">
        <v>847</v>
      </c>
      <c r="K21" s="194">
        <v>1783</v>
      </c>
      <c r="L21" s="194">
        <v>3516</v>
      </c>
      <c r="M21" s="194">
        <v>13564</v>
      </c>
      <c r="N21" s="194">
        <v>114664</v>
      </c>
      <c r="O21" s="194">
        <v>1796532</v>
      </c>
    </row>
    <row r="22" spans="1:18" s="53" customFormat="1" ht="15" x14ac:dyDescent="0.2">
      <c r="A22" s="80" t="s">
        <v>5</v>
      </c>
      <c r="B22" s="194">
        <f>SUM(B6:B21)</f>
        <v>132324766</v>
      </c>
      <c r="C22" s="193">
        <f t="shared" si="0"/>
        <v>1</v>
      </c>
      <c r="D22" s="194">
        <v>119065300</v>
      </c>
      <c r="E22" s="194">
        <v>3694441</v>
      </c>
      <c r="F22" s="194">
        <v>80272</v>
      </c>
      <c r="G22" s="194">
        <v>2432934</v>
      </c>
      <c r="H22" s="194">
        <v>746153</v>
      </c>
      <c r="I22" s="194">
        <v>37856</v>
      </c>
      <c r="J22" s="194">
        <v>163882</v>
      </c>
      <c r="K22" s="194">
        <v>282581</v>
      </c>
      <c r="L22" s="194">
        <v>766720</v>
      </c>
      <c r="M22" s="194">
        <v>3871229</v>
      </c>
      <c r="N22" s="194">
        <v>1183398</v>
      </c>
      <c r="O22" s="194">
        <v>132324766</v>
      </c>
    </row>
    <row r="23" spans="1:18" ht="18" x14ac:dyDescent="0.25">
      <c r="A23" s="82"/>
      <c r="Q23" s="55"/>
      <c r="R23" s="55"/>
    </row>
    <row r="24" spans="1:18" ht="14.25" x14ac:dyDescent="0.2">
      <c r="A24" s="336" t="s">
        <v>596</v>
      </c>
      <c r="B24" s="336"/>
      <c r="C24" s="336"/>
      <c r="D24" s="336"/>
      <c r="E24" s="336"/>
    </row>
    <row r="96" spans="2:3" x14ac:dyDescent="0.2">
      <c r="B96" s="85"/>
      <c r="C96" s="85"/>
    </row>
    <row r="97" spans="2:3" x14ac:dyDescent="0.2">
      <c r="B97" s="85"/>
      <c r="C97" s="85"/>
    </row>
    <row r="98" spans="2:3" x14ac:dyDescent="0.2">
      <c r="B98" s="85"/>
      <c r="C98" s="85"/>
    </row>
    <row r="99" spans="2:3" x14ac:dyDescent="0.2">
      <c r="B99" s="85"/>
      <c r="C99" s="85"/>
    </row>
    <row r="100" spans="2:3" x14ac:dyDescent="0.2">
      <c r="B100" s="85"/>
      <c r="C100" s="85"/>
    </row>
    <row r="101" spans="2:3" x14ac:dyDescent="0.2">
      <c r="B101" s="85"/>
      <c r="C101" s="85"/>
    </row>
    <row r="102" spans="2:3" x14ac:dyDescent="0.2">
      <c r="B102" s="85"/>
      <c r="C102" s="85"/>
    </row>
    <row r="103" spans="2:3" x14ac:dyDescent="0.2">
      <c r="B103" s="83"/>
    </row>
    <row r="104" spans="2:3" x14ac:dyDescent="0.2">
      <c r="B104" s="85"/>
      <c r="C104" s="85"/>
    </row>
  </sheetData>
  <mergeCells count="1">
    <mergeCell ref="A24:E24"/>
  </mergeCells>
  <pageMargins left="0.75" right="0.75" top="1" bottom="1" header="0.5" footer="0.5"/>
  <pageSetup orientation="portrait" horizontalDpi="0" verticalDpi="0" copies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I3" sqref="I3:N3"/>
    </sheetView>
  </sheetViews>
  <sheetFormatPr defaultColWidth="8.7109375" defaultRowHeight="12.75" x14ac:dyDescent="0.2"/>
  <cols>
    <col min="1" max="1" width="17.42578125" style="20" bestFit="1" customWidth="1"/>
    <col min="2" max="2" width="8.7109375" style="20"/>
    <col min="3" max="3" width="8.7109375" style="86"/>
    <col min="4" max="4" width="10.140625" style="86" customWidth="1"/>
    <col min="5" max="5" width="17.42578125" style="86" bestFit="1" customWidth="1"/>
    <col min="6" max="6" width="11.85546875" style="86" customWidth="1"/>
    <col min="7" max="10" width="10.140625" style="86" customWidth="1"/>
    <col min="11" max="16384" width="8.7109375" style="20"/>
  </cols>
  <sheetData>
    <row r="1" spans="1:15" x14ac:dyDescent="0.2">
      <c r="A1" s="20" t="s">
        <v>522</v>
      </c>
    </row>
    <row r="2" spans="1:15" x14ac:dyDescent="0.2">
      <c r="A2" s="209"/>
      <c r="B2" s="210" t="s">
        <v>36</v>
      </c>
      <c r="C2" s="209"/>
      <c r="D2" s="208"/>
      <c r="E2" s="208"/>
      <c r="N2" s="19"/>
    </row>
    <row r="3" spans="1:15" ht="51" x14ac:dyDescent="0.2">
      <c r="A3" s="88" t="s">
        <v>276</v>
      </c>
      <c r="B3" s="87" t="s">
        <v>277</v>
      </c>
      <c r="C3" s="87" t="s">
        <v>278</v>
      </c>
      <c r="D3" s="206"/>
      <c r="E3" s="202" t="s">
        <v>411</v>
      </c>
      <c r="F3" s="87" t="s">
        <v>412</v>
      </c>
      <c r="G3" s="87" t="s">
        <v>413</v>
      </c>
      <c r="I3" s="337" t="s">
        <v>571</v>
      </c>
      <c r="J3" s="337"/>
      <c r="K3" s="337"/>
      <c r="L3" s="337"/>
      <c r="M3" s="337"/>
      <c r="N3" s="337"/>
      <c r="O3" s="206"/>
    </row>
    <row r="4" spans="1:15" x14ac:dyDescent="0.2">
      <c r="A4" s="75" t="s">
        <v>284</v>
      </c>
      <c r="B4" s="211">
        <v>45</v>
      </c>
      <c r="C4" s="211">
        <v>5.9</v>
      </c>
      <c r="D4" s="208"/>
      <c r="E4" s="203" t="s">
        <v>306</v>
      </c>
      <c r="F4" s="204">
        <v>0.255</v>
      </c>
      <c r="G4" s="204">
        <v>0.09</v>
      </c>
      <c r="I4" s="207"/>
      <c r="J4" s="207"/>
      <c r="K4" s="207"/>
      <c r="L4" s="207"/>
      <c r="M4" s="156"/>
      <c r="N4" s="208"/>
      <c r="O4" s="208"/>
    </row>
    <row r="5" spans="1:15" x14ac:dyDescent="0.2">
      <c r="A5" s="212" t="s">
        <v>286</v>
      </c>
      <c r="B5" s="212">
        <v>63</v>
      </c>
      <c r="C5" s="212">
        <v>4.3</v>
      </c>
      <c r="D5" s="208"/>
      <c r="E5" s="203" t="s">
        <v>339</v>
      </c>
      <c r="F5" s="205">
        <v>0.30400000000000005</v>
      </c>
      <c r="G5" s="205">
        <v>0.14499999999999999</v>
      </c>
      <c r="I5" s="207"/>
      <c r="J5" s="207"/>
      <c r="K5" s="207"/>
      <c r="L5" s="207"/>
      <c r="M5" s="156"/>
      <c r="N5" s="208"/>
      <c r="O5" s="208"/>
    </row>
    <row r="6" spans="1:15" x14ac:dyDescent="0.2">
      <c r="A6" s="75" t="s">
        <v>289</v>
      </c>
      <c r="B6" s="211">
        <v>42.2</v>
      </c>
      <c r="C6" s="211">
        <v>5.6</v>
      </c>
      <c r="D6" s="208"/>
      <c r="E6" s="203" t="s">
        <v>363</v>
      </c>
      <c r="F6" s="205">
        <v>0.34200000000000003</v>
      </c>
      <c r="G6" s="205">
        <v>0.159</v>
      </c>
      <c r="I6" s="207"/>
      <c r="J6" s="207"/>
      <c r="K6" s="207"/>
      <c r="L6" s="207"/>
      <c r="M6" s="156"/>
      <c r="N6" s="208"/>
      <c r="O6" s="208"/>
    </row>
    <row r="7" spans="1:15" x14ac:dyDescent="0.2">
      <c r="A7" s="75" t="s">
        <v>292</v>
      </c>
      <c r="B7" s="211">
        <v>54</v>
      </c>
      <c r="C7" s="211">
        <v>4.5999999999999996</v>
      </c>
      <c r="D7" s="208"/>
      <c r="E7" s="203" t="s">
        <v>359</v>
      </c>
      <c r="F7" s="205">
        <v>0.36099999999999999</v>
      </c>
      <c r="G7" s="205">
        <v>0.14400000000000002</v>
      </c>
      <c r="I7" s="207"/>
      <c r="J7" s="207"/>
      <c r="K7" s="207"/>
      <c r="L7" s="207"/>
      <c r="M7" s="156"/>
      <c r="N7" s="208"/>
      <c r="O7" s="208"/>
    </row>
    <row r="8" spans="1:15" x14ac:dyDescent="0.2">
      <c r="A8" s="75" t="s">
        <v>295</v>
      </c>
      <c r="B8" s="211">
        <v>40.6</v>
      </c>
      <c r="C8" s="211">
        <v>9.8000000000000007</v>
      </c>
      <c r="D8" s="208"/>
      <c r="E8" s="203" t="s">
        <v>382</v>
      </c>
      <c r="F8" s="205">
        <v>0.38600000000000001</v>
      </c>
      <c r="G8" s="205">
        <v>9.9000000000000005E-2</v>
      </c>
      <c r="I8" s="207"/>
      <c r="J8" s="207"/>
      <c r="K8" s="207"/>
      <c r="L8" s="207"/>
      <c r="M8" s="156"/>
      <c r="N8" s="208"/>
      <c r="O8" s="208"/>
    </row>
    <row r="9" spans="1:15" x14ac:dyDescent="0.2">
      <c r="A9" s="75" t="s">
        <v>298</v>
      </c>
      <c r="B9" s="211">
        <v>45.1</v>
      </c>
      <c r="C9" s="211">
        <v>5.9</v>
      </c>
      <c r="D9" s="208"/>
      <c r="E9" s="203" t="s">
        <v>341</v>
      </c>
      <c r="F9" s="205">
        <v>0.38700000000000001</v>
      </c>
      <c r="G9" s="205">
        <v>0.10400000000000001</v>
      </c>
      <c r="I9" s="207"/>
      <c r="J9" s="207"/>
      <c r="K9" s="207"/>
      <c r="L9" s="207"/>
      <c r="M9" s="156"/>
      <c r="N9" s="208"/>
      <c r="O9" s="208"/>
    </row>
    <row r="10" spans="1:15" x14ac:dyDescent="0.2">
      <c r="A10" s="75" t="s">
        <v>301</v>
      </c>
      <c r="B10" s="211">
        <v>45.3</v>
      </c>
      <c r="C10" s="211">
        <v>7.4</v>
      </c>
      <c r="D10" s="208"/>
      <c r="E10" s="203" t="s">
        <v>321</v>
      </c>
      <c r="F10" s="205">
        <v>0.39</v>
      </c>
      <c r="G10" s="205">
        <v>0.10800000000000001</v>
      </c>
      <c r="I10" s="207"/>
      <c r="J10" s="207"/>
      <c r="K10" s="207"/>
      <c r="L10" s="207"/>
      <c r="M10" s="156"/>
      <c r="N10" s="208"/>
      <c r="O10" s="208"/>
    </row>
    <row r="11" spans="1:15" x14ac:dyDescent="0.2">
      <c r="A11" s="75" t="s">
        <v>304</v>
      </c>
      <c r="B11" s="211">
        <v>45.3</v>
      </c>
      <c r="C11" s="211">
        <v>7.2</v>
      </c>
      <c r="D11" s="208"/>
      <c r="E11" s="203" t="s">
        <v>309</v>
      </c>
      <c r="F11" s="205">
        <v>0.39700000000000002</v>
      </c>
      <c r="G11" s="205">
        <v>6.5000000000000002E-2</v>
      </c>
      <c r="I11" s="207"/>
      <c r="J11" s="207"/>
      <c r="K11" s="207"/>
      <c r="L11" s="207"/>
      <c r="M11" s="156"/>
      <c r="N11" s="208"/>
      <c r="O11" s="208"/>
    </row>
    <row r="12" spans="1:15" x14ac:dyDescent="0.2">
      <c r="A12" s="212" t="s">
        <v>306</v>
      </c>
      <c r="B12" s="212">
        <v>25.5</v>
      </c>
      <c r="C12" s="212">
        <v>9</v>
      </c>
      <c r="D12" s="208"/>
      <c r="E12" s="203" t="s">
        <v>312</v>
      </c>
      <c r="F12" s="205">
        <v>0.39799999999999996</v>
      </c>
      <c r="G12" s="205">
        <v>9.0999999999999998E-2</v>
      </c>
      <c r="I12" s="207"/>
      <c r="J12" s="207"/>
      <c r="K12" s="207"/>
      <c r="L12" s="207"/>
      <c r="M12" s="156"/>
      <c r="N12" s="208"/>
      <c r="O12" s="208"/>
    </row>
    <row r="13" spans="1:15" x14ac:dyDescent="0.2">
      <c r="A13" s="75" t="s">
        <v>309</v>
      </c>
      <c r="B13" s="211">
        <v>39.700000000000003</v>
      </c>
      <c r="C13" s="211">
        <v>6.5</v>
      </c>
      <c r="D13" s="208"/>
      <c r="E13" s="203" t="s">
        <v>315</v>
      </c>
      <c r="F13" s="205">
        <v>0.39899999999999997</v>
      </c>
      <c r="G13" s="205">
        <v>7.2000000000000008E-2</v>
      </c>
      <c r="I13" s="207"/>
      <c r="J13" s="207"/>
      <c r="K13" s="207"/>
      <c r="L13" s="207"/>
      <c r="M13" s="156"/>
      <c r="N13" s="208"/>
      <c r="O13" s="208"/>
    </row>
    <row r="14" spans="1:15" x14ac:dyDescent="0.2">
      <c r="A14" s="75" t="s">
        <v>312</v>
      </c>
      <c r="B14" s="211">
        <v>39.799999999999997</v>
      </c>
      <c r="C14" s="211">
        <v>9.1</v>
      </c>
      <c r="D14" s="208"/>
      <c r="E14" s="203" t="s">
        <v>295</v>
      </c>
      <c r="F14" s="205">
        <v>0.40600000000000003</v>
      </c>
      <c r="G14" s="205">
        <v>9.8000000000000004E-2</v>
      </c>
      <c r="I14" s="207"/>
      <c r="J14" s="207"/>
      <c r="K14" s="207"/>
      <c r="L14" s="207"/>
      <c r="M14" s="156"/>
      <c r="N14" s="208"/>
      <c r="O14" s="208"/>
    </row>
    <row r="15" spans="1:15" x14ac:dyDescent="0.2">
      <c r="A15" s="75" t="s">
        <v>315</v>
      </c>
      <c r="B15" s="211">
        <v>39.9</v>
      </c>
      <c r="C15" s="211">
        <v>7.2</v>
      </c>
      <c r="D15" s="208"/>
      <c r="E15" s="203" t="s">
        <v>289</v>
      </c>
      <c r="F15" s="205">
        <v>0.42200000000000004</v>
      </c>
      <c r="G15" s="205">
        <v>5.5999999999999994E-2</v>
      </c>
      <c r="I15" s="207"/>
      <c r="J15" s="207"/>
      <c r="K15" s="207"/>
      <c r="L15" s="207"/>
      <c r="M15" s="156"/>
      <c r="N15" s="208"/>
      <c r="O15" s="208"/>
    </row>
    <row r="16" spans="1:15" x14ac:dyDescent="0.2">
      <c r="A16" s="212" t="s">
        <v>318</v>
      </c>
      <c r="B16" s="212">
        <v>57.7</v>
      </c>
      <c r="C16" s="212">
        <v>4.9000000000000004</v>
      </c>
      <c r="D16" s="208"/>
      <c r="E16" s="203" t="s">
        <v>355</v>
      </c>
      <c r="F16" s="204">
        <v>0.42499999999999999</v>
      </c>
      <c r="G16" s="204">
        <v>4.5999999999999999E-2</v>
      </c>
      <c r="I16" s="207"/>
      <c r="J16" s="207"/>
      <c r="K16" s="207"/>
      <c r="L16" s="207"/>
      <c r="M16" s="156"/>
      <c r="N16" s="208"/>
      <c r="O16" s="208"/>
    </row>
    <row r="17" spans="1:15" x14ac:dyDescent="0.2">
      <c r="A17" s="75" t="s">
        <v>321</v>
      </c>
      <c r="B17" s="211">
        <v>39</v>
      </c>
      <c r="C17" s="211">
        <v>10.8</v>
      </c>
      <c r="D17" s="208"/>
      <c r="E17" s="203" t="s">
        <v>384</v>
      </c>
      <c r="F17" s="205">
        <v>0.434</v>
      </c>
      <c r="G17" s="205">
        <v>7.400000000000001E-2</v>
      </c>
      <c r="I17" s="207"/>
      <c r="J17" s="207"/>
      <c r="K17" s="207"/>
      <c r="L17" s="207"/>
      <c r="M17" s="156"/>
      <c r="N17" s="208"/>
      <c r="O17" s="208"/>
    </row>
    <row r="18" spans="1:15" x14ac:dyDescent="0.2">
      <c r="A18" s="212" t="s">
        <v>322</v>
      </c>
      <c r="B18" s="212">
        <v>47.8</v>
      </c>
      <c r="C18" s="212">
        <v>5.8</v>
      </c>
      <c r="D18" s="208"/>
      <c r="E18" s="203" t="s">
        <v>372</v>
      </c>
      <c r="F18" s="205">
        <v>0.435</v>
      </c>
      <c r="G18" s="205">
        <v>8.5000000000000006E-2</v>
      </c>
      <c r="I18" s="207"/>
      <c r="J18" s="207"/>
      <c r="K18" s="207"/>
      <c r="L18" s="207"/>
      <c r="M18" s="156"/>
      <c r="N18" s="208"/>
      <c r="O18" s="208"/>
    </row>
    <row r="19" spans="1:15" x14ac:dyDescent="0.2">
      <c r="A19" s="75" t="s">
        <v>325</v>
      </c>
      <c r="B19" s="211">
        <v>60.400000000000006</v>
      </c>
      <c r="C19" s="211">
        <v>3.8</v>
      </c>
      <c r="D19" s="208"/>
      <c r="E19" s="203" t="s">
        <v>357</v>
      </c>
      <c r="F19" s="204">
        <v>0.436</v>
      </c>
      <c r="G19" s="204">
        <v>8.900000000000001E-2</v>
      </c>
      <c r="I19" s="207"/>
      <c r="J19" s="207"/>
      <c r="K19" s="207"/>
      <c r="L19" s="207"/>
      <c r="M19" s="156"/>
      <c r="N19" s="208"/>
      <c r="O19" s="208"/>
    </row>
    <row r="20" spans="1:15" x14ac:dyDescent="0.2">
      <c r="A20" s="75" t="s">
        <v>328</v>
      </c>
      <c r="B20" s="211">
        <v>59</v>
      </c>
      <c r="C20" s="211">
        <v>3.2</v>
      </c>
      <c r="D20" s="208"/>
      <c r="E20" s="203" t="s">
        <v>378</v>
      </c>
      <c r="F20" s="205">
        <v>0.44099999999999995</v>
      </c>
      <c r="G20" s="205">
        <v>5.2000000000000005E-2</v>
      </c>
      <c r="I20" s="207"/>
      <c r="J20" s="207"/>
      <c r="K20" s="207"/>
      <c r="L20" s="207"/>
      <c r="M20" s="156"/>
      <c r="N20" s="208"/>
      <c r="O20" s="208"/>
    </row>
    <row r="21" spans="1:15" x14ac:dyDescent="0.2">
      <c r="A21" s="75" t="s">
        <v>331</v>
      </c>
      <c r="B21" s="211">
        <v>49</v>
      </c>
      <c r="C21" s="211">
        <v>5.0999999999999996</v>
      </c>
      <c r="D21" s="208"/>
      <c r="E21" s="203" t="s">
        <v>379</v>
      </c>
      <c r="F21" s="205">
        <v>0.44099999999999995</v>
      </c>
      <c r="G21" s="205">
        <v>6.7000000000000004E-2</v>
      </c>
      <c r="I21" s="207"/>
      <c r="J21" s="207"/>
      <c r="K21" s="207"/>
      <c r="L21" s="207"/>
      <c r="M21" s="156"/>
      <c r="N21" s="208"/>
      <c r="O21" s="208"/>
    </row>
    <row r="22" spans="1:15" x14ac:dyDescent="0.2">
      <c r="A22" s="75" t="s">
        <v>333</v>
      </c>
      <c r="B22" s="211">
        <v>47.8</v>
      </c>
      <c r="C22" s="211">
        <v>7.8</v>
      </c>
      <c r="D22" s="208"/>
      <c r="E22" s="203" t="s">
        <v>284</v>
      </c>
      <c r="F22" s="205">
        <v>0.45</v>
      </c>
      <c r="G22" s="205">
        <v>5.9000000000000004E-2</v>
      </c>
      <c r="I22" s="207"/>
      <c r="J22" s="207"/>
      <c r="K22" s="207"/>
      <c r="L22" s="207"/>
      <c r="M22" s="156"/>
      <c r="N22" s="208"/>
      <c r="O22" s="208"/>
    </row>
    <row r="23" spans="1:15" x14ac:dyDescent="0.2">
      <c r="A23" s="212" t="s">
        <v>336</v>
      </c>
      <c r="B23" s="212">
        <v>49.400000000000006</v>
      </c>
      <c r="C23" s="212">
        <v>6.7</v>
      </c>
      <c r="D23" s="208"/>
      <c r="E23" s="203" t="s">
        <v>298</v>
      </c>
      <c r="F23" s="205">
        <v>0.45100000000000001</v>
      </c>
      <c r="G23" s="205">
        <v>5.9000000000000004E-2</v>
      </c>
      <c r="I23" s="207"/>
      <c r="J23" s="207"/>
      <c r="K23" s="207"/>
      <c r="L23" s="207"/>
      <c r="M23" s="156"/>
      <c r="N23" s="208"/>
      <c r="O23" s="208"/>
    </row>
    <row r="24" spans="1:15" x14ac:dyDescent="0.2">
      <c r="A24" s="75" t="s">
        <v>339</v>
      </c>
      <c r="B24" s="211">
        <v>30.400000000000002</v>
      </c>
      <c r="C24" s="211">
        <v>14.5</v>
      </c>
      <c r="D24" s="208"/>
      <c r="E24" s="203" t="s">
        <v>301</v>
      </c>
      <c r="F24" s="205">
        <v>0.45299999999999996</v>
      </c>
      <c r="G24" s="205">
        <v>7.400000000000001E-2</v>
      </c>
      <c r="I24" s="207"/>
      <c r="J24" s="207"/>
      <c r="K24" s="207"/>
      <c r="L24" s="207"/>
      <c r="M24" s="156"/>
      <c r="N24" s="208"/>
      <c r="O24" s="208"/>
    </row>
    <row r="25" spans="1:15" x14ac:dyDescent="0.2">
      <c r="A25" s="75" t="s">
        <v>341</v>
      </c>
      <c r="B25" s="211">
        <v>38.700000000000003</v>
      </c>
      <c r="C25" s="211">
        <v>10.4</v>
      </c>
      <c r="D25" s="208"/>
      <c r="E25" s="203" t="s">
        <v>304</v>
      </c>
      <c r="F25" s="205">
        <v>0.45299999999999996</v>
      </c>
      <c r="G25" s="205">
        <v>7.2000000000000008E-2</v>
      </c>
      <c r="I25" s="207"/>
      <c r="J25" s="207"/>
      <c r="K25" s="207"/>
      <c r="L25" s="207"/>
      <c r="M25" s="156"/>
      <c r="N25" s="208"/>
      <c r="O25" s="208"/>
    </row>
    <row r="26" spans="1:15" x14ac:dyDescent="0.2">
      <c r="A26" s="75" t="s">
        <v>344</v>
      </c>
      <c r="B26" s="211">
        <v>45.5</v>
      </c>
      <c r="C26" s="211">
        <v>6</v>
      </c>
      <c r="D26" s="208"/>
      <c r="E26" s="203" t="s">
        <v>344</v>
      </c>
      <c r="F26" s="205">
        <v>0.45500000000000002</v>
      </c>
      <c r="G26" s="205">
        <v>0.06</v>
      </c>
      <c r="I26" s="207"/>
      <c r="J26" s="207"/>
      <c r="K26" s="207"/>
      <c r="L26" s="207"/>
      <c r="M26" s="156"/>
      <c r="N26" s="208"/>
      <c r="O26" s="208"/>
    </row>
    <row r="27" spans="1:15" x14ac:dyDescent="0.2">
      <c r="A27" s="212" t="s">
        <v>346</v>
      </c>
      <c r="B27" s="212">
        <v>48</v>
      </c>
      <c r="C27" s="212">
        <v>5.2</v>
      </c>
      <c r="D27" s="208"/>
      <c r="E27" s="203" t="s">
        <v>375</v>
      </c>
      <c r="F27" s="205">
        <v>0.45700000000000002</v>
      </c>
      <c r="G27" s="205">
        <v>5.5E-2</v>
      </c>
      <c r="I27" s="207"/>
      <c r="J27" s="207"/>
      <c r="K27" s="207"/>
      <c r="L27" s="207"/>
      <c r="M27" s="156"/>
      <c r="N27" s="208"/>
      <c r="O27" s="208"/>
    </row>
    <row r="28" spans="1:15" x14ac:dyDescent="0.2">
      <c r="A28" s="75" t="s">
        <v>348</v>
      </c>
      <c r="B28" s="211">
        <v>48.1</v>
      </c>
      <c r="C28" s="211">
        <v>6.8</v>
      </c>
      <c r="D28" s="208"/>
      <c r="E28" s="203" t="s">
        <v>364</v>
      </c>
      <c r="F28" s="205">
        <v>0.45799999999999996</v>
      </c>
      <c r="G28" s="205">
        <v>5.2000000000000005E-2</v>
      </c>
      <c r="I28" s="207"/>
      <c r="J28" s="207"/>
      <c r="K28" s="207"/>
      <c r="L28" s="207"/>
      <c r="M28" s="156"/>
      <c r="N28" s="208"/>
      <c r="O28" s="208"/>
    </row>
    <row r="29" spans="1:15" x14ac:dyDescent="0.2">
      <c r="A29" s="75" t="s">
        <v>350</v>
      </c>
      <c r="B29" s="211">
        <v>47.8</v>
      </c>
      <c r="C29" s="211">
        <v>5.0999999999999996</v>
      </c>
      <c r="D29" s="208"/>
      <c r="E29" s="203" t="s">
        <v>368</v>
      </c>
      <c r="F29" s="205">
        <v>0.46500000000000002</v>
      </c>
      <c r="G29" s="205">
        <v>4.9000000000000002E-2</v>
      </c>
      <c r="I29" s="207"/>
      <c r="J29" s="207"/>
      <c r="K29" s="207"/>
      <c r="L29" s="207"/>
      <c r="M29" s="156"/>
      <c r="N29" s="208"/>
      <c r="O29" s="208"/>
    </row>
    <row r="30" spans="1:15" x14ac:dyDescent="0.2">
      <c r="A30" s="212" t="s">
        <v>352</v>
      </c>
      <c r="B30" s="212">
        <v>66.599999999999994</v>
      </c>
      <c r="C30" s="212">
        <v>5</v>
      </c>
      <c r="D30" s="208"/>
      <c r="E30" s="203" t="s">
        <v>385</v>
      </c>
      <c r="F30" s="205">
        <v>0.46799999999999997</v>
      </c>
      <c r="G30" s="205">
        <v>9.8000000000000004E-2</v>
      </c>
      <c r="I30" s="207"/>
      <c r="J30" s="207"/>
      <c r="K30" s="207"/>
      <c r="L30" s="207"/>
      <c r="M30" s="156"/>
      <c r="N30" s="208"/>
      <c r="O30" s="208"/>
    </row>
    <row r="31" spans="1:15" x14ac:dyDescent="0.2">
      <c r="A31" s="212" t="s">
        <v>354</v>
      </c>
      <c r="B31" s="212">
        <v>60.399999999999991</v>
      </c>
      <c r="C31" s="212">
        <v>3.2</v>
      </c>
      <c r="D31" s="208"/>
      <c r="E31" s="203" t="s">
        <v>322</v>
      </c>
      <c r="F31" s="204">
        <v>0.47799999999999998</v>
      </c>
      <c r="G31" s="204">
        <v>5.7999999999999996E-2</v>
      </c>
      <c r="I31" s="207"/>
      <c r="J31" s="207"/>
      <c r="K31" s="207"/>
      <c r="L31" s="207"/>
      <c r="M31" s="156"/>
      <c r="N31" s="208"/>
      <c r="O31" s="208"/>
    </row>
    <row r="32" spans="1:15" x14ac:dyDescent="0.2">
      <c r="A32" s="212" t="s">
        <v>355</v>
      </c>
      <c r="B32" s="212">
        <v>42.5</v>
      </c>
      <c r="C32" s="212">
        <v>4.5999999999999996</v>
      </c>
      <c r="D32" s="208"/>
      <c r="E32" s="203" t="s">
        <v>333</v>
      </c>
      <c r="F32" s="205">
        <v>0.47799999999999998</v>
      </c>
      <c r="G32" s="205">
        <v>7.8E-2</v>
      </c>
      <c r="I32" s="207"/>
      <c r="J32" s="207"/>
      <c r="K32" s="207"/>
      <c r="L32" s="207"/>
      <c r="M32" s="156"/>
      <c r="N32" s="208"/>
      <c r="O32" s="208"/>
    </row>
    <row r="33" spans="1:15" x14ac:dyDescent="0.2">
      <c r="A33" s="212" t="s">
        <v>357</v>
      </c>
      <c r="B33" s="212">
        <v>43.6</v>
      </c>
      <c r="C33" s="212">
        <v>8.9</v>
      </c>
      <c r="D33" s="208"/>
      <c r="E33" s="203" t="s">
        <v>350</v>
      </c>
      <c r="F33" s="205">
        <v>0.47799999999999998</v>
      </c>
      <c r="G33" s="205">
        <v>5.0999999999999997E-2</v>
      </c>
      <c r="I33" s="207"/>
      <c r="J33" s="207"/>
      <c r="K33" s="207"/>
      <c r="L33" s="207"/>
      <c r="M33" s="156"/>
      <c r="N33" s="208"/>
      <c r="O33" s="208"/>
    </row>
    <row r="34" spans="1:15" x14ac:dyDescent="0.2">
      <c r="A34" s="75" t="s">
        <v>359</v>
      </c>
      <c r="B34" s="211">
        <v>36.1</v>
      </c>
      <c r="C34" s="211">
        <v>14.4</v>
      </c>
      <c r="D34" s="208"/>
      <c r="E34" s="203" t="s">
        <v>346</v>
      </c>
      <c r="F34" s="204">
        <v>0.48</v>
      </c>
      <c r="G34" s="204">
        <v>5.2000000000000005E-2</v>
      </c>
      <c r="I34" s="207"/>
      <c r="J34" s="207"/>
      <c r="K34" s="207"/>
      <c r="L34" s="207"/>
      <c r="M34" s="156"/>
      <c r="N34" s="208"/>
      <c r="O34" s="208"/>
    </row>
    <row r="35" spans="1:15" x14ac:dyDescent="0.2">
      <c r="A35" s="75" t="s">
        <v>361</v>
      </c>
      <c r="B35" s="211">
        <v>52.3</v>
      </c>
      <c r="C35" s="211">
        <v>5.4</v>
      </c>
      <c r="D35" s="208"/>
      <c r="E35" s="203" t="s">
        <v>348</v>
      </c>
      <c r="F35" s="205">
        <v>0.48100000000000004</v>
      </c>
      <c r="G35" s="205">
        <v>6.8000000000000005E-2</v>
      </c>
      <c r="I35" s="207"/>
      <c r="J35" s="207"/>
      <c r="K35" s="207"/>
      <c r="L35" s="207"/>
      <c r="M35" s="156"/>
      <c r="N35" s="208"/>
      <c r="O35" s="208"/>
    </row>
    <row r="36" spans="1:15" x14ac:dyDescent="0.2">
      <c r="A36" s="75" t="s">
        <v>363</v>
      </c>
      <c r="B36" s="211">
        <v>34.200000000000003</v>
      </c>
      <c r="C36" s="211">
        <v>15.9</v>
      </c>
      <c r="D36" s="208"/>
      <c r="E36" s="203" t="s">
        <v>331</v>
      </c>
      <c r="F36" s="205">
        <v>0.49</v>
      </c>
      <c r="G36" s="205">
        <v>5.0999999999999997E-2</v>
      </c>
      <c r="I36" s="207"/>
      <c r="J36" s="207"/>
      <c r="K36" s="207"/>
      <c r="L36" s="207"/>
      <c r="M36" s="156"/>
      <c r="N36" s="208"/>
      <c r="O36" s="208"/>
    </row>
    <row r="37" spans="1:15" x14ac:dyDescent="0.2">
      <c r="A37" s="75" t="s">
        <v>364</v>
      </c>
      <c r="B37" s="211">
        <v>45.8</v>
      </c>
      <c r="C37" s="211">
        <v>5.2</v>
      </c>
      <c r="D37" s="208"/>
      <c r="E37" s="203" t="s">
        <v>373</v>
      </c>
      <c r="F37" s="205">
        <v>0.4910000000000001</v>
      </c>
      <c r="G37" s="205">
        <v>0.06</v>
      </c>
      <c r="I37" s="207"/>
      <c r="J37" s="207"/>
      <c r="K37" s="207"/>
      <c r="L37" s="207"/>
      <c r="M37" s="156"/>
      <c r="N37" s="208"/>
      <c r="O37" s="208"/>
    </row>
    <row r="38" spans="1:15" x14ac:dyDescent="0.2">
      <c r="A38" s="75" t="s">
        <v>367</v>
      </c>
      <c r="B38" s="211">
        <v>73.599999999999994</v>
      </c>
      <c r="C38" s="211">
        <v>3.5</v>
      </c>
      <c r="D38" s="208"/>
      <c r="E38" s="203" t="s">
        <v>336</v>
      </c>
      <c r="F38" s="204">
        <v>0.49400000000000005</v>
      </c>
      <c r="G38" s="204">
        <v>6.7000000000000004E-2</v>
      </c>
      <c r="I38" s="207"/>
      <c r="J38" s="207"/>
      <c r="K38" s="207"/>
      <c r="L38" s="207"/>
      <c r="M38" s="156"/>
      <c r="N38" s="208"/>
      <c r="O38" s="208"/>
    </row>
    <row r="39" spans="1:15" x14ac:dyDescent="0.2">
      <c r="A39" s="75" t="s">
        <v>368</v>
      </c>
      <c r="B39" s="211">
        <v>46.5</v>
      </c>
      <c r="C39" s="211">
        <v>4.9000000000000004</v>
      </c>
      <c r="D39" s="208"/>
      <c r="E39" s="203" t="s">
        <v>371</v>
      </c>
      <c r="F39" s="205">
        <v>0.49900000000000005</v>
      </c>
      <c r="G39" s="205">
        <v>5.2000000000000005E-2</v>
      </c>
      <c r="I39" s="207"/>
      <c r="J39" s="207"/>
      <c r="K39" s="207"/>
      <c r="L39" s="207"/>
      <c r="M39" s="156"/>
      <c r="N39" s="208"/>
      <c r="O39" s="208"/>
    </row>
    <row r="40" spans="1:15" x14ac:dyDescent="0.2">
      <c r="A40" s="75" t="s">
        <v>369</v>
      </c>
      <c r="B40" s="211">
        <v>54.2</v>
      </c>
      <c r="C40" s="211">
        <v>4.2</v>
      </c>
      <c r="D40" s="208"/>
      <c r="E40" s="203" t="s">
        <v>361</v>
      </c>
      <c r="F40" s="205">
        <v>0.52300000000000002</v>
      </c>
      <c r="G40" s="205">
        <v>5.4000000000000006E-2</v>
      </c>
      <c r="I40" s="207"/>
      <c r="J40" s="207"/>
      <c r="K40" s="207"/>
      <c r="L40" s="207"/>
      <c r="M40" s="156"/>
      <c r="N40" s="208"/>
      <c r="O40" s="208"/>
    </row>
    <row r="41" spans="1:15" x14ac:dyDescent="0.2">
      <c r="A41" s="75" t="s">
        <v>371</v>
      </c>
      <c r="B41" s="211">
        <v>49.900000000000006</v>
      </c>
      <c r="C41" s="211">
        <v>5.2</v>
      </c>
      <c r="D41" s="208"/>
      <c r="E41" s="203" t="s">
        <v>380</v>
      </c>
      <c r="F41" s="205">
        <v>0.52500000000000002</v>
      </c>
      <c r="G41" s="205">
        <v>4.4999999999999998E-2</v>
      </c>
      <c r="I41" s="207"/>
      <c r="J41" s="207"/>
      <c r="K41" s="207"/>
      <c r="L41" s="207"/>
      <c r="M41" s="156"/>
      <c r="N41" s="208"/>
      <c r="O41" s="208"/>
    </row>
    <row r="42" spans="1:15" x14ac:dyDescent="0.2">
      <c r="A42" s="75" t="s">
        <v>372</v>
      </c>
      <c r="B42" s="211">
        <v>43.5</v>
      </c>
      <c r="C42" s="211">
        <v>8.5</v>
      </c>
      <c r="D42" s="208"/>
      <c r="E42" s="203" t="s">
        <v>381</v>
      </c>
      <c r="F42" s="205">
        <v>0.52600000000000002</v>
      </c>
      <c r="G42" s="205">
        <v>5.0999999999999997E-2</v>
      </c>
      <c r="I42" s="207"/>
      <c r="J42" s="207"/>
      <c r="K42" s="207"/>
      <c r="L42" s="207"/>
      <c r="M42" s="156"/>
      <c r="N42" s="208"/>
      <c r="O42" s="208"/>
    </row>
    <row r="43" spans="1:15" x14ac:dyDescent="0.2">
      <c r="A43" s="75" t="s">
        <v>373</v>
      </c>
      <c r="B43" s="211">
        <v>49.100000000000009</v>
      </c>
      <c r="C43" s="211">
        <v>6</v>
      </c>
      <c r="D43" s="208"/>
      <c r="E43" s="203" t="s">
        <v>386</v>
      </c>
      <c r="F43" s="204">
        <v>0.52800000000000002</v>
      </c>
      <c r="G43" s="204">
        <v>4.5999999999999999E-2</v>
      </c>
      <c r="I43" s="207"/>
      <c r="J43" s="207"/>
      <c r="K43" s="207"/>
      <c r="L43" s="207"/>
      <c r="M43" s="156"/>
      <c r="N43" s="208"/>
      <c r="O43" s="208"/>
    </row>
    <row r="44" spans="1:15" x14ac:dyDescent="0.2">
      <c r="A44" s="75" t="s">
        <v>375</v>
      </c>
      <c r="B44" s="211">
        <v>45.7</v>
      </c>
      <c r="C44" s="211">
        <v>5.5</v>
      </c>
      <c r="D44" s="208"/>
      <c r="E44" s="203" t="s">
        <v>292</v>
      </c>
      <c r="F44" s="205">
        <v>0.54</v>
      </c>
      <c r="G44" s="205">
        <v>4.5999999999999999E-2</v>
      </c>
      <c r="I44" s="207"/>
      <c r="J44" s="207"/>
      <c r="K44" s="207"/>
      <c r="L44" s="207"/>
      <c r="M44" s="156"/>
      <c r="N44" s="208"/>
      <c r="O44" s="208"/>
    </row>
    <row r="45" spans="1:15" x14ac:dyDescent="0.2">
      <c r="A45" s="212" t="s">
        <v>377</v>
      </c>
      <c r="B45" s="212">
        <v>68</v>
      </c>
      <c r="C45" s="212">
        <v>3</v>
      </c>
      <c r="D45" s="208"/>
      <c r="E45" s="203" t="s">
        <v>369</v>
      </c>
      <c r="F45" s="205">
        <v>0.54200000000000004</v>
      </c>
      <c r="G45" s="205">
        <v>4.2000000000000003E-2</v>
      </c>
      <c r="I45" s="207"/>
      <c r="J45" s="207"/>
      <c r="K45" s="207"/>
      <c r="L45" s="207"/>
      <c r="M45" s="156"/>
      <c r="N45" s="208"/>
      <c r="O45" s="208"/>
    </row>
    <row r="46" spans="1:15" x14ac:dyDescent="0.2">
      <c r="A46" s="75" t="s">
        <v>378</v>
      </c>
      <c r="B46" s="211">
        <v>44.099999999999994</v>
      </c>
      <c r="C46" s="211">
        <v>5.2</v>
      </c>
      <c r="D46" s="208"/>
      <c r="E46" s="203" t="s">
        <v>318</v>
      </c>
      <c r="F46" s="204">
        <v>0.57700000000000007</v>
      </c>
      <c r="G46" s="204">
        <v>4.9000000000000002E-2</v>
      </c>
      <c r="I46" s="207"/>
      <c r="J46" s="207"/>
      <c r="K46" s="207"/>
      <c r="L46" s="207"/>
      <c r="M46" s="156"/>
      <c r="N46" s="208"/>
      <c r="O46" s="208"/>
    </row>
    <row r="47" spans="1:15" x14ac:dyDescent="0.2">
      <c r="A47" s="75" t="s">
        <v>379</v>
      </c>
      <c r="B47" s="211">
        <v>44.099999999999994</v>
      </c>
      <c r="C47" s="211">
        <v>6.7</v>
      </c>
      <c r="D47" s="208"/>
      <c r="E47" s="203" t="s">
        <v>328</v>
      </c>
      <c r="F47" s="205">
        <v>0.59</v>
      </c>
      <c r="G47" s="205">
        <v>3.2000000000000001E-2</v>
      </c>
      <c r="I47" s="207"/>
      <c r="J47" s="207"/>
      <c r="K47" s="207"/>
      <c r="L47" s="207"/>
      <c r="M47" s="156"/>
      <c r="N47" s="208"/>
      <c r="O47" s="208"/>
    </row>
    <row r="48" spans="1:15" x14ac:dyDescent="0.2">
      <c r="A48" s="75" t="s">
        <v>380</v>
      </c>
      <c r="B48" s="211">
        <v>52.5</v>
      </c>
      <c r="C48" s="211">
        <v>4.5</v>
      </c>
      <c r="D48" s="208"/>
      <c r="E48" s="203" t="s">
        <v>354</v>
      </c>
      <c r="F48" s="204">
        <v>0.60399999999999987</v>
      </c>
      <c r="G48" s="204">
        <v>3.2000000000000001E-2</v>
      </c>
      <c r="I48" s="207"/>
      <c r="J48" s="207"/>
      <c r="K48" s="207"/>
      <c r="L48" s="207"/>
      <c r="M48" s="156"/>
      <c r="N48" s="208"/>
      <c r="O48" s="208"/>
    </row>
    <row r="49" spans="1:15" x14ac:dyDescent="0.2">
      <c r="A49" s="75" t="s">
        <v>381</v>
      </c>
      <c r="B49" s="211">
        <v>52.6</v>
      </c>
      <c r="C49" s="211">
        <v>5.0999999999999996</v>
      </c>
      <c r="D49" s="208"/>
      <c r="E49" s="203" t="s">
        <v>325</v>
      </c>
      <c r="F49" s="205">
        <v>0.60400000000000009</v>
      </c>
      <c r="G49" s="205">
        <v>3.7999999999999999E-2</v>
      </c>
      <c r="I49" s="207"/>
      <c r="J49" s="207"/>
      <c r="K49" s="207"/>
      <c r="L49" s="207"/>
      <c r="M49" s="156"/>
      <c r="N49" s="208"/>
      <c r="O49" s="208"/>
    </row>
    <row r="50" spans="1:15" x14ac:dyDescent="0.2">
      <c r="A50" s="75" t="s">
        <v>382</v>
      </c>
      <c r="B50" s="211">
        <v>38.6</v>
      </c>
      <c r="C50" s="211">
        <v>9.9</v>
      </c>
      <c r="D50" s="208"/>
      <c r="E50" s="203" t="s">
        <v>286</v>
      </c>
      <c r="F50" s="204">
        <v>0.63</v>
      </c>
      <c r="G50" s="204">
        <v>4.2999999999999997E-2</v>
      </c>
      <c r="I50" s="207"/>
      <c r="J50" s="207"/>
      <c r="K50" s="207"/>
      <c r="L50" s="207"/>
      <c r="M50" s="156"/>
      <c r="N50" s="208"/>
      <c r="O50" s="208"/>
    </row>
    <row r="51" spans="1:15" x14ac:dyDescent="0.2">
      <c r="A51" s="75" t="s">
        <v>384</v>
      </c>
      <c r="B51" s="211">
        <v>43.4</v>
      </c>
      <c r="C51" s="211">
        <v>7.4</v>
      </c>
      <c r="D51" s="208"/>
      <c r="E51" s="203" t="s">
        <v>352</v>
      </c>
      <c r="F51" s="204">
        <v>0.66599999999999993</v>
      </c>
      <c r="G51" s="204">
        <v>0.05</v>
      </c>
      <c r="I51" s="207"/>
      <c r="J51" s="207"/>
      <c r="K51" s="207"/>
      <c r="L51" s="207"/>
      <c r="M51" s="156"/>
      <c r="N51" s="208"/>
      <c r="O51" s="208"/>
    </row>
    <row r="52" spans="1:15" x14ac:dyDescent="0.2">
      <c r="A52" s="75" t="s">
        <v>385</v>
      </c>
      <c r="B52" s="211">
        <v>46.8</v>
      </c>
      <c r="C52" s="211">
        <v>9.8000000000000007</v>
      </c>
      <c r="D52" s="208"/>
      <c r="E52" s="203" t="s">
        <v>377</v>
      </c>
      <c r="F52" s="204">
        <v>0.68</v>
      </c>
      <c r="G52" s="204">
        <v>0.03</v>
      </c>
      <c r="I52" s="207"/>
      <c r="J52" s="207"/>
      <c r="K52" s="207"/>
      <c r="L52" s="207"/>
      <c r="M52" s="156"/>
      <c r="N52" s="208"/>
      <c r="O52" s="208"/>
    </row>
    <row r="53" spans="1:15" x14ac:dyDescent="0.2">
      <c r="A53" s="212" t="s">
        <v>386</v>
      </c>
      <c r="B53" s="212">
        <v>52.8</v>
      </c>
      <c r="C53" s="212">
        <v>4.5999999999999996</v>
      </c>
      <c r="D53" s="208"/>
      <c r="E53" s="203" t="s">
        <v>387</v>
      </c>
      <c r="F53" s="205">
        <v>0.73199999999999987</v>
      </c>
      <c r="G53" s="205">
        <v>6.0999999999999999E-2</v>
      </c>
      <c r="I53" s="207"/>
      <c r="J53" s="207"/>
      <c r="K53" s="207"/>
      <c r="L53" s="207"/>
      <c r="M53" s="156"/>
      <c r="N53" s="208"/>
      <c r="O53" s="208"/>
    </row>
    <row r="54" spans="1:15" x14ac:dyDescent="0.2">
      <c r="A54" s="75" t="s">
        <v>387</v>
      </c>
      <c r="B54" s="211">
        <v>73.199999999999989</v>
      </c>
      <c r="C54" s="211">
        <v>6.1</v>
      </c>
      <c r="D54" s="208"/>
      <c r="E54" s="203" t="s">
        <v>367</v>
      </c>
      <c r="F54" s="205">
        <v>0.73599999999999999</v>
      </c>
      <c r="G54" s="205">
        <v>3.5000000000000003E-2</v>
      </c>
      <c r="I54" s="207"/>
      <c r="J54" s="207"/>
      <c r="K54" s="207"/>
      <c r="L54" s="207"/>
      <c r="M54" s="156"/>
      <c r="N54" s="208"/>
      <c r="O54" s="208"/>
    </row>
    <row r="55" spans="1:15" x14ac:dyDescent="0.2">
      <c r="A55" s="89"/>
      <c r="I55" s="208"/>
      <c r="J55" s="208"/>
      <c r="K55" s="156"/>
      <c r="L55" s="156"/>
      <c r="M55" s="156"/>
      <c r="N55" s="208"/>
      <c r="O55" s="208"/>
    </row>
    <row r="56" spans="1:15" x14ac:dyDescent="0.2">
      <c r="G56" s="20"/>
      <c r="H56" s="20"/>
      <c r="I56" s="156"/>
      <c r="J56" s="156"/>
      <c r="K56" s="156"/>
      <c r="L56" s="156"/>
      <c r="M56" s="156"/>
      <c r="N56" s="156"/>
      <c r="O56" s="156"/>
    </row>
    <row r="57" spans="1:15" x14ac:dyDescent="0.2">
      <c r="F57" s="141"/>
      <c r="G57" s="141"/>
      <c r="H57" s="141"/>
      <c r="I57" s="156"/>
      <c r="J57" s="156"/>
      <c r="K57" s="156"/>
      <c r="L57" s="156"/>
      <c r="M57" s="156"/>
      <c r="N57" s="156"/>
      <c r="O57" s="156"/>
    </row>
    <row r="58" spans="1:15" x14ac:dyDescent="0.2">
      <c r="I58" s="208"/>
      <c r="J58" s="208"/>
      <c r="K58" s="156"/>
      <c r="L58" s="156"/>
      <c r="M58" s="156"/>
      <c r="N58" s="156"/>
      <c r="O58" s="156"/>
    </row>
  </sheetData>
  <mergeCells count="1">
    <mergeCell ref="I3:N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A3" sqref="A3"/>
    </sheetView>
  </sheetViews>
  <sheetFormatPr defaultColWidth="8.7109375" defaultRowHeight="12.75" x14ac:dyDescent="0.2"/>
  <cols>
    <col min="1" max="1" width="36.5703125" style="20" bestFit="1" customWidth="1"/>
    <col min="2" max="2" width="13" style="20" customWidth="1"/>
    <col min="3" max="3" width="13.42578125" style="20" customWidth="1"/>
    <col min="4" max="4" width="10.42578125" style="20" customWidth="1"/>
    <col min="5" max="5" width="14.140625" style="20" customWidth="1"/>
    <col min="6" max="6" width="8.7109375" style="20"/>
    <col min="7" max="7" width="13.85546875" style="20" customWidth="1"/>
    <col min="8" max="16384" width="8.7109375" style="20"/>
  </cols>
  <sheetData>
    <row r="1" spans="1:12" x14ac:dyDescent="0.2">
      <c r="A1" s="312" t="s">
        <v>414</v>
      </c>
    </row>
    <row r="2" spans="1:12" x14ac:dyDescent="0.2">
      <c r="A2" s="20" t="s">
        <v>415</v>
      </c>
    </row>
    <row r="3" spans="1:12" x14ac:dyDescent="0.2">
      <c r="A3" s="50" t="s">
        <v>416</v>
      </c>
    </row>
    <row r="4" spans="1:12" ht="18" x14ac:dyDescent="0.25">
      <c r="A4" s="51"/>
      <c r="L4" s="55"/>
    </row>
    <row r="5" spans="1:12" x14ac:dyDescent="0.2">
      <c r="A5" s="51"/>
    </row>
    <row r="6" spans="1:12" x14ac:dyDescent="0.2">
      <c r="B6" s="338" t="s">
        <v>417</v>
      </c>
      <c r="C6" s="338"/>
      <c r="D6" s="157"/>
      <c r="E6" s="339" t="s">
        <v>597</v>
      </c>
      <c r="F6" s="339"/>
      <c r="G6" s="339"/>
      <c r="H6" s="339"/>
      <c r="I6" s="339"/>
    </row>
    <row r="7" spans="1:12" s="90" customFormat="1" x14ac:dyDescent="0.2">
      <c r="A7" s="199" t="s">
        <v>598</v>
      </c>
      <c r="B7" s="218" t="s">
        <v>419</v>
      </c>
      <c r="C7" s="197" t="s">
        <v>420</v>
      </c>
      <c r="D7" s="215"/>
    </row>
    <row r="8" spans="1:12" s="90" customFormat="1" ht="15" x14ac:dyDescent="0.2">
      <c r="A8" s="199" t="s">
        <v>421</v>
      </c>
      <c r="B8" s="214">
        <v>3064713.7080000001</v>
      </c>
      <c r="C8" s="216">
        <v>2873226.6199999996</v>
      </c>
      <c r="D8" s="215"/>
    </row>
    <row r="9" spans="1:12" ht="15" x14ac:dyDescent="0.2">
      <c r="A9" s="198" t="s">
        <v>393</v>
      </c>
      <c r="B9" s="214">
        <v>7156713</v>
      </c>
      <c r="C9" s="216">
        <v>7242266</v>
      </c>
      <c r="D9" s="159"/>
    </row>
    <row r="10" spans="1:12" ht="15" x14ac:dyDescent="0.2">
      <c r="A10" s="198" t="s">
        <v>599</v>
      </c>
      <c r="B10" s="214">
        <v>1560735</v>
      </c>
      <c r="C10" s="216">
        <v>1809116</v>
      </c>
      <c r="D10" s="159"/>
    </row>
    <row r="11" spans="1:12" ht="15" x14ac:dyDescent="0.2">
      <c r="A11" s="198" t="s">
        <v>600</v>
      </c>
      <c r="B11" s="214">
        <v>9302324</v>
      </c>
      <c r="C11" s="216">
        <v>9584070</v>
      </c>
      <c r="D11" s="159"/>
    </row>
    <row r="12" spans="1:12" ht="15" x14ac:dyDescent="0.2">
      <c r="A12" s="198" t="s">
        <v>601</v>
      </c>
      <c r="B12" s="214">
        <v>10352477</v>
      </c>
      <c r="C12" s="216">
        <v>10175429</v>
      </c>
      <c r="D12" s="159"/>
    </row>
    <row r="13" spans="1:12" ht="15" x14ac:dyDescent="0.2">
      <c r="A13" s="198" t="s">
        <v>602</v>
      </c>
      <c r="B13" s="214">
        <v>10197001</v>
      </c>
      <c r="C13" s="216">
        <v>9437712</v>
      </c>
      <c r="D13" s="159"/>
    </row>
    <row r="14" spans="1:12" ht="15" x14ac:dyDescent="0.2">
      <c r="A14" s="198" t="s">
        <v>603</v>
      </c>
      <c r="B14" s="214">
        <v>4184085</v>
      </c>
      <c r="C14" s="216">
        <v>3842554</v>
      </c>
      <c r="D14" s="159"/>
    </row>
    <row r="15" spans="1:12" ht="15" x14ac:dyDescent="0.2">
      <c r="A15" s="198" t="s">
        <v>604</v>
      </c>
      <c r="B15" s="214">
        <v>9995584</v>
      </c>
      <c r="C15" s="216">
        <v>8132164</v>
      </c>
      <c r="D15" s="159"/>
    </row>
    <row r="16" spans="1:12" ht="15" x14ac:dyDescent="0.2">
      <c r="A16" s="198" t="s">
        <v>605</v>
      </c>
      <c r="B16" s="214">
        <v>1971517</v>
      </c>
      <c r="C16" s="216">
        <v>1625747</v>
      </c>
      <c r="D16" s="159"/>
    </row>
    <row r="17" spans="1:7" ht="15" x14ac:dyDescent="0.2">
      <c r="A17" s="198" t="s">
        <v>606</v>
      </c>
      <c r="B17" s="214">
        <v>2731574</v>
      </c>
      <c r="C17" s="216">
        <v>2184265</v>
      </c>
      <c r="D17" s="159"/>
    </row>
    <row r="18" spans="1:7" ht="15" x14ac:dyDescent="0.2">
      <c r="A18" s="198" t="s">
        <v>607</v>
      </c>
      <c r="B18" s="214">
        <v>4427789</v>
      </c>
      <c r="C18" s="216">
        <v>3356882</v>
      </c>
      <c r="D18" s="159"/>
    </row>
    <row r="19" spans="1:7" ht="15" x14ac:dyDescent="0.2">
      <c r="A19" s="199" t="s">
        <v>608</v>
      </c>
      <c r="B19" s="214">
        <v>1030133</v>
      </c>
      <c r="C19" s="216">
        <v>758347</v>
      </c>
      <c r="D19" s="215"/>
    </row>
    <row r="20" spans="1:7" ht="15" x14ac:dyDescent="0.2">
      <c r="A20" s="199" t="s">
        <v>609</v>
      </c>
      <c r="B20" s="214">
        <v>249049</v>
      </c>
      <c r="C20" s="216">
        <v>183659</v>
      </c>
      <c r="D20" s="215"/>
    </row>
    <row r="21" spans="1:7" ht="15" x14ac:dyDescent="0.2">
      <c r="A21" s="199" t="s">
        <v>610</v>
      </c>
      <c r="B21" s="214">
        <v>3891121</v>
      </c>
      <c r="C21" s="216">
        <v>2550835</v>
      </c>
      <c r="D21" s="215"/>
    </row>
    <row r="22" spans="1:7" ht="15" x14ac:dyDescent="0.2">
      <c r="A22" s="199" t="s">
        <v>611</v>
      </c>
      <c r="B22" s="214">
        <v>629572</v>
      </c>
      <c r="C22" s="216">
        <v>398498</v>
      </c>
      <c r="D22" s="215"/>
    </row>
    <row r="23" spans="1:7" ht="15" x14ac:dyDescent="0.2">
      <c r="A23" s="199" t="s">
        <v>612</v>
      </c>
      <c r="B23" s="214">
        <v>974374</v>
      </c>
      <c r="C23" s="216">
        <v>592642</v>
      </c>
      <c r="D23" s="215"/>
    </row>
    <row r="24" spans="1:7" ht="15" x14ac:dyDescent="0.2">
      <c r="A24" s="198" t="s">
        <v>613</v>
      </c>
      <c r="B24" s="214">
        <v>1198902</v>
      </c>
      <c r="C24" s="216">
        <v>597630</v>
      </c>
      <c r="D24" s="159"/>
    </row>
    <row r="25" spans="1:7" s="53" customFormat="1" ht="15" x14ac:dyDescent="0.2">
      <c r="A25" s="80" t="s">
        <v>5</v>
      </c>
      <c r="B25" s="214">
        <f>SUM(B8:B24)</f>
        <v>72917663.708000004</v>
      </c>
      <c r="C25" s="216">
        <f>SUM(C8:C24)</f>
        <v>65345042.619999997</v>
      </c>
      <c r="D25" s="160"/>
      <c r="G25" s="81"/>
    </row>
    <row r="27" spans="1:7" x14ac:dyDescent="0.2">
      <c r="A27" s="91"/>
      <c r="B27" s="156"/>
      <c r="C27" s="156"/>
      <c r="D27" s="156"/>
      <c r="E27" s="156"/>
      <c r="F27" s="156"/>
    </row>
    <row r="28" spans="1:7" x14ac:dyDescent="0.2">
      <c r="A28" s="219"/>
      <c r="B28" s="91"/>
      <c r="C28" s="91"/>
      <c r="D28" s="91"/>
      <c r="E28" s="91"/>
      <c r="F28" s="91"/>
    </row>
    <row r="29" spans="1:7" x14ac:dyDescent="0.2">
      <c r="A29" s="219"/>
      <c r="B29" s="220"/>
      <c r="C29" s="220"/>
      <c r="D29" s="221"/>
      <c r="E29" s="156"/>
      <c r="F29" s="156"/>
    </row>
    <row r="30" spans="1:7" x14ac:dyDescent="0.2">
      <c r="A30" s="155"/>
      <c r="B30" s="220"/>
      <c r="C30" s="220"/>
      <c r="D30" s="221"/>
      <c r="E30" s="156"/>
      <c r="F30" s="156"/>
    </row>
    <row r="31" spans="1:7" x14ac:dyDescent="0.2">
      <c r="A31" s="155"/>
      <c r="B31" s="220"/>
      <c r="C31" s="220"/>
      <c r="D31" s="221"/>
      <c r="E31" s="156"/>
      <c r="F31" s="156"/>
    </row>
    <row r="32" spans="1:7" x14ac:dyDescent="0.2">
      <c r="A32" s="155"/>
      <c r="B32" s="220"/>
      <c r="C32" s="220"/>
      <c r="D32" s="221"/>
      <c r="E32" s="156"/>
      <c r="F32" s="156"/>
    </row>
    <row r="33" spans="1:6" x14ac:dyDescent="0.2">
      <c r="A33" s="155"/>
      <c r="B33" s="220"/>
      <c r="C33" s="220"/>
      <c r="D33" s="221"/>
      <c r="E33" s="207"/>
      <c r="F33" s="207"/>
    </row>
    <row r="34" spans="1:6" x14ac:dyDescent="0.2">
      <c r="A34" s="155"/>
      <c r="B34" s="220"/>
      <c r="C34" s="220"/>
      <c r="D34" s="221"/>
      <c r="E34" s="156"/>
      <c r="F34" s="156"/>
    </row>
    <row r="35" spans="1:6" x14ac:dyDescent="0.2">
      <c r="A35" s="155"/>
      <c r="B35" s="220"/>
      <c r="C35" s="220"/>
      <c r="D35" s="221"/>
      <c r="E35" s="207"/>
      <c r="F35" s="207"/>
    </row>
    <row r="36" spans="1:6" x14ac:dyDescent="0.2">
      <c r="A36" s="155"/>
      <c r="B36" s="220"/>
      <c r="C36" s="220"/>
      <c r="D36" s="221"/>
      <c r="E36" s="156"/>
      <c r="F36" s="156"/>
    </row>
    <row r="37" spans="1:6" x14ac:dyDescent="0.2">
      <c r="A37" s="155"/>
      <c r="B37" s="220"/>
      <c r="C37" s="220"/>
      <c r="D37" s="221"/>
      <c r="E37" s="156"/>
      <c r="F37" s="156"/>
    </row>
    <row r="38" spans="1:6" x14ac:dyDescent="0.2">
      <c r="A38" s="155"/>
      <c r="B38" s="220"/>
      <c r="C38" s="220"/>
      <c r="D38" s="221"/>
      <c r="E38" s="156"/>
      <c r="F38" s="156"/>
    </row>
    <row r="39" spans="1:6" x14ac:dyDescent="0.2">
      <c r="A39" s="155"/>
      <c r="B39" s="220"/>
      <c r="C39" s="220"/>
      <c r="D39" s="221"/>
      <c r="E39" s="156"/>
      <c r="F39" s="156"/>
    </row>
    <row r="40" spans="1:6" x14ac:dyDescent="0.2">
      <c r="A40" s="219"/>
      <c r="B40" s="220"/>
      <c r="C40" s="220"/>
      <c r="D40" s="221"/>
      <c r="E40" s="156"/>
      <c r="F40" s="156"/>
    </row>
    <row r="41" spans="1:6" x14ac:dyDescent="0.2">
      <c r="A41" s="219"/>
      <c r="B41" s="220"/>
      <c r="C41" s="220"/>
      <c r="D41" s="221"/>
      <c r="E41" s="156"/>
      <c r="F41" s="156"/>
    </row>
    <row r="42" spans="1:6" x14ac:dyDescent="0.2">
      <c r="A42" s="219"/>
      <c r="B42" s="220"/>
      <c r="C42" s="220"/>
      <c r="D42" s="221"/>
      <c r="E42" s="156"/>
      <c r="F42" s="156"/>
    </row>
    <row r="43" spans="1:6" x14ac:dyDescent="0.2">
      <c r="A43" s="219"/>
      <c r="B43" s="220"/>
      <c r="C43" s="220"/>
      <c r="D43" s="221"/>
      <c r="E43" s="156"/>
      <c r="F43" s="156"/>
    </row>
    <row r="44" spans="1:6" x14ac:dyDescent="0.2">
      <c r="A44" s="219"/>
      <c r="B44" s="220"/>
      <c r="C44" s="220"/>
      <c r="D44" s="221"/>
      <c r="E44" s="156"/>
      <c r="F44" s="156"/>
    </row>
    <row r="45" spans="1:6" x14ac:dyDescent="0.2">
      <c r="A45" s="155"/>
      <c r="B45" s="220"/>
      <c r="C45" s="220"/>
      <c r="D45" s="221"/>
      <c r="E45" s="156"/>
      <c r="F45" s="156"/>
    </row>
    <row r="46" spans="1:6" x14ac:dyDescent="0.2">
      <c r="A46" s="160"/>
      <c r="B46" s="220"/>
      <c r="C46" s="220"/>
      <c r="D46" s="222"/>
      <c r="E46" s="156"/>
      <c r="F46" s="156"/>
    </row>
    <row r="47" spans="1:6" x14ac:dyDescent="0.2">
      <c r="A47" s="91"/>
      <c r="B47" s="220"/>
      <c r="C47" s="220"/>
      <c r="D47" s="91"/>
      <c r="E47" s="156"/>
      <c r="F47" s="156"/>
    </row>
    <row r="48" spans="1:6" x14ac:dyDescent="0.2">
      <c r="A48" s="91"/>
      <c r="B48" s="220"/>
      <c r="C48" s="220"/>
      <c r="D48" s="91"/>
      <c r="E48" s="156"/>
      <c r="F48" s="156"/>
    </row>
    <row r="49" spans="1:7" x14ac:dyDescent="0.2">
      <c r="A49" s="156"/>
      <c r="B49" s="156"/>
      <c r="C49" s="156"/>
      <c r="D49" s="156"/>
      <c r="E49" s="156"/>
      <c r="F49" s="156"/>
    </row>
    <row r="50" spans="1:7" x14ac:dyDescent="0.2">
      <c r="A50" s="156"/>
      <c r="B50" s="156"/>
      <c r="C50" s="156"/>
      <c r="D50" s="156"/>
      <c r="E50" s="156"/>
      <c r="F50" s="156"/>
    </row>
    <row r="60" spans="1:7" x14ac:dyDescent="0.2">
      <c r="A60" s="156"/>
      <c r="B60" s="156"/>
      <c r="C60" s="156"/>
      <c r="D60" s="156"/>
      <c r="E60" s="156"/>
      <c r="F60" s="156"/>
      <c r="G60" s="156"/>
    </row>
    <row r="61" spans="1:7" x14ac:dyDescent="0.2">
      <c r="A61" s="91"/>
      <c r="B61" s="156"/>
      <c r="C61" s="156"/>
      <c r="D61" s="156"/>
      <c r="E61" s="156"/>
      <c r="F61" s="156"/>
      <c r="G61" s="156"/>
    </row>
    <row r="62" spans="1:7" x14ac:dyDescent="0.2">
      <c r="A62" s="156"/>
      <c r="B62" s="157"/>
      <c r="C62" s="223"/>
      <c r="D62" s="91"/>
      <c r="E62" s="91"/>
      <c r="F62" s="91"/>
      <c r="G62" s="91"/>
    </row>
    <row r="63" spans="1:7" x14ac:dyDescent="0.2">
      <c r="A63" s="156"/>
      <c r="B63" s="224"/>
      <c r="C63" s="224"/>
      <c r="D63" s="224"/>
      <c r="E63" s="225"/>
      <c r="F63" s="207"/>
      <c r="G63" s="207"/>
    </row>
    <row r="64" spans="1:7" x14ac:dyDescent="0.2">
      <c r="A64" s="156"/>
      <c r="B64" s="224"/>
      <c r="C64" s="224"/>
      <c r="D64" s="224"/>
      <c r="E64" s="225"/>
      <c r="F64" s="207"/>
      <c r="G64" s="207"/>
    </row>
    <row r="65" spans="1:7" x14ac:dyDescent="0.2">
      <c r="A65" s="156"/>
      <c r="B65" s="224"/>
      <c r="C65" s="224"/>
      <c r="D65" s="224"/>
      <c r="E65" s="225"/>
      <c r="F65" s="207"/>
      <c r="G65" s="207"/>
    </row>
    <row r="66" spans="1:7" x14ac:dyDescent="0.2">
      <c r="A66" s="156"/>
      <c r="B66" s="224"/>
      <c r="C66" s="224"/>
      <c r="D66" s="224"/>
      <c r="E66" s="225"/>
      <c r="F66" s="207"/>
      <c r="G66" s="207"/>
    </row>
    <row r="67" spans="1:7" x14ac:dyDescent="0.2">
      <c r="A67" s="156"/>
      <c r="B67" s="224"/>
      <c r="C67" s="224"/>
      <c r="D67" s="224"/>
      <c r="E67" s="225"/>
      <c r="F67" s="207"/>
      <c r="G67" s="207"/>
    </row>
    <row r="68" spans="1:7" x14ac:dyDescent="0.2">
      <c r="A68" s="156"/>
      <c r="B68" s="224"/>
      <c r="C68" s="224"/>
      <c r="D68" s="224"/>
      <c r="E68" s="225"/>
      <c r="F68" s="207"/>
      <c r="G68" s="207"/>
    </row>
    <row r="69" spans="1:7" x14ac:dyDescent="0.2">
      <c r="A69" s="156"/>
      <c r="B69" s="224"/>
      <c r="C69" s="224"/>
      <c r="D69" s="224"/>
      <c r="E69" s="225"/>
      <c r="F69" s="207"/>
      <c r="G69" s="207"/>
    </row>
    <row r="70" spans="1:7" x14ac:dyDescent="0.2">
      <c r="A70" s="156"/>
      <c r="B70" s="224"/>
      <c r="C70" s="224"/>
      <c r="D70" s="224"/>
      <c r="E70" s="225"/>
      <c r="F70" s="207"/>
      <c r="G70" s="207"/>
    </row>
    <row r="71" spans="1:7" x14ac:dyDescent="0.2">
      <c r="A71" s="156"/>
      <c r="B71" s="224"/>
      <c r="C71" s="224"/>
      <c r="D71" s="224"/>
      <c r="E71" s="225"/>
      <c r="F71" s="207"/>
      <c r="G71" s="207"/>
    </row>
    <row r="72" spans="1:7" x14ac:dyDescent="0.2">
      <c r="A72" s="156"/>
      <c r="B72" s="224"/>
      <c r="C72" s="224"/>
      <c r="D72" s="224"/>
      <c r="E72" s="225"/>
      <c r="F72" s="207"/>
      <c r="G72" s="207"/>
    </row>
    <row r="73" spans="1:7" x14ac:dyDescent="0.2">
      <c r="A73" s="156"/>
      <c r="B73" s="224"/>
      <c r="C73" s="224"/>
      <c r="D73" s="224"/>
      <c r="E73" s="225"/>
      <c r="F73" s="207"/>
      <c r="G73" s="207"/>
    </row>
    <row r="74" spans="1:7" x14ac:dyDescent="0.2">
      <c r="A74" s="156"/>
      <c r="B74" s="224"/>
      <c r="C74" s="224"/>
      <c r="D74" s="224"/>
      <c r="E74" s="225"/>
      <c r="F74" s="207"/>
      <c r="G74" s="207"/>
    </row>
    <row r="75" spans="1:7" x14ac:dyDescent="0.2">
      <c r="A75" s="156"/>
      <c r="B75" s="224"/>
      <c r="C75" s="224"/>
      <c r="D75" s="224"/>
      <c r="E75" s="225"/>
      <c r="F75" s="207"/>
      <c r="G75" s="207"/>
    </row>
    <row r="76" spans="1:7" x14ac:dyDescent="0.2">
      <c r="A76" s="156"/>
      <c r="B76" s="224"/>
      <c r="C76" s="224"/>
      <c r="D76" s="224"/>
      <c r="E76" s="225"/>
      <c r="F76" s="207"/>
      <c r="G76" s="207"/>
    </row>
    <row r="77" spans="1:7" x14ac:dyDescent="0.2">
      <c r="A77" s="156"/>
      <c r="B77" s="224"/>
      <c r="C77" s="224"/>
      <c r="D77" s="224"/>
      <c r="E77" s="225"/>
      <c r="F77" s="207"/>
      <c r="G77" s="207"/>
    </row>
    <row r="78" spans="1:7" x14ac:dyDescent="0.2">
      <c r="A78" s="156"/>
      <c r="B78" s="224"/>
      <c r="C78" s="224"/>
      <c r="D78" s="224"/>
      <c r="E78" s="225"/>
      <c r="F78" s="207"/>
      <c r="G78" s="207"/>
    </row>
    <row r="79" spans="1:7" x14ac:dyDescent="0.2">
      <c r="A79" s="156"/>
      <c r="B79" s="224"/>
      <c r="C79" s="224"/>
      <c r="D79" s="224"/>
      <c r="E79" s="225"/>
      <c r="F79" s="207"/>
      <c r="G79" s="207"/>
    </row>
    <row r="80" spans="1:7" x14ac:dyDescent="0.2">
      <c r="A80" s="156"/>
      <c r="B80" s="224"/>
      <c r="C80" s="224"/>
      <c r="D80" s="224"/>
      <c r="E80" s="225"/>
      <c r="F80" s="156"/>
      <c r="G80" s="156"/>
    </row>
    <row r="81" spans="1:7" x14ac:dyDescent="0.2">
      <c r="A81" s="156"/>
      <c r="B81" s="224"/>
      <c r="C81" s="224"/>
      <c r="D81" s="156"/>
      <c r="E81" s="156"/>
      <c r="F81" s="156"/>
      <c r="G81" s="156"/>
    </row>
    <row r="82" spans="1:7" x14ac:dyDescent="0.2">
      <c r="A82" s="91"/>
      <c r="B82" s="156"/>
      <c r="C82" s="156"/>
      <c r="D82" s="156"/>
      <c r="E82" s="207"/>
      <c r="F82" s="207"/>
      <c r="G82" s="156"/>
    </row>
    <row r="83" spans="1:7" ht="15" x14ac:dyDescent="0.2">
      <c r="A83" s="91"/>
      <c r="B83" s="226"/>
      <c r="C83" s="156"/>
      <c r="D83" s="156"/>
      <c r="E83" s="207"/>
      <c r="F83" s="207"/>
      <c r="G83" s="156"/>
    </row>
    <row r="84" spans="1:7" x14ac:dyDescent="0.2">
      <c r="A84" s="91"/>
      <c r="B84" s="156"/>
      <c r="C84" s="156"/>
      <c r="D84" s="156"/>
      <c r="E84" s="207"/>
      <c r="F84" s="207"/>
      <c r="G84" s="156"/>
    </row>
  </sheetData>
  <mergeCells count="2">
    <mergeCell ref="B6:C6"/>
    <mergeCell ref="E6:I6"/>
  </mergeCells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/>
  </sheetViews>
  <sheetFormatPr defaultColWidth="8.7109375" defaultRowHeight="12.75" x14ac:dyDescent="0.2"/>
  <cols>
    <col min="1" max="1" width="36.5703125" style="20" bestFit="1" customWidth="1"/>
    <col min="2" max="8" width="13.42578125" style="20" bestFit="1" customWidth="1"/>
    <col min="9" max="9" width="13.85546875" style="20" customWidth="1"/>
    <col min="10" max="16384" width="8.7109375" style="20"/>
  </cols>
  <sheetData>
    <row r="1" spans="1:9" x14ac:dyDescent="0.2">
      <c r="A1" s="312" t="s">
        <v>438</v>
      </c>
    </row>
    <row r="2" spans="1:9" ht="25.5" x14ac:dyDescent="0.2">
      <c r="A2" s="50" t="s">
        <v>439</v>
      </c>
    </row>
    <row r="3" spans="1:9" x14ac:dyDescent="0.2">
      <c r="A3" s="51"/>
    </row>
    <row r="4" spans="1:9" x14ac:dyDescent="0.2">
      <c r="A4" s="51"/>
    </row>
    <row r="5" spans="1:9" x14ac:dyDescent="0.2">
      <c r="A5" s="196" t="s">
        <v>257</v>
      </c>
      <c r="B5" s="196" t="s">
        <v>258</v>
      </c>
      <c r="C5" s="196" t="s">
        <v>259</v>
      </c>
      <c r="D5" s="196" t="s">
        <v>260</v>
      </c>
      <c r="E5" s="196" t="s">
        <v>261</v>
      </c>
      <c r="F5" s="196" t="s">
        <v>262</v>
      </c>
      <c r="G5" s="196" t="s">
        <v>263</v>
      </c>
      <c r="H5" s="197" t="s">
        <v>264</v>
      </c>
    </row>
    <row r="6" spans="1:9" x14ac:dyDescent="0.2">
      <c r="A6" s="196" t="s">
        <v>417</v>
      </c>
      <c r="B6" s="197" t="s">
        <v>419</v>
      </c>
      <c r="C6" s="197" t="s">
        <v>419</v>
      </c>
      <c r="D6" s="197" t="s">
        <v>419</v>
      </c>
      <c r="E6" s="197" t="s">
        <v>419</v>
      </c>
      <c r="F6" s="197" t="s">
        <v>419</v>
      </c>
      <c r="G6" s="197" t="s">
        <v>419</v>
      </c>
      <c r="H6" s="197" t="s">
        <v>419</v>
      </c>
    </row>
    <row r="7" spans="1:9" s="90" customFormat="1" x14ac:dyDescent="0.2">
      <c r="A7" s="199" t="s">
        <v>418</v>
      </c>
      <c r="B7" s="343"/>
      <c r="C7" s="344"/>
      <c r="D7" s="344"/>
      <c r="E7" s="344"/>
      <c r="F7" s="344"/>
      <c r="G7" s="344"/>
      <c r="H7" s="345"/>
    </row>
    <row r="8" spans="1:9" s="90" customFormat="1" ht="15" x14ac:dyDescent="0.2">
      <c r="A8" s="228" t="s">
        <v>440</v>
      </c>
      <c r="B8" s="25">
        <v>256691</v>
      </c>
      <c r="C8" s="25">
        <v>418565</v>
      </c>
      <c r="D8" s="25">
        <v>645422</v>
      </c>
      <c r="E8" s="25">
        <v>791137</v>
      </c>
      <c r="F8" s="25">
        <v>664989</v>
      </c>
      <c r="G8" s="25">
        <v>251837</v>
      </c>
      <c r="H8" s="25">
        <v>74600</v>
      </c>
      <c r="I8" s="25">
        <f>SUM(B8:H8)</f>
        <v>3103241</v>
      </c>
    </row>
    <row r="9" spans="1:9" ht="15" x14ac:dyDescent="0.2">
      <c r="A9" s="229" t="s">
        <v>422</v>
      </c>
      <c r="B9" s="25">
        <v>1377716</v>
      </c>
      <c r="C9" s="25">
        <v>1490962</v>
      </c>
      <c r="D9" s="25">
        <v>1403586</v>
      </c>
      <c r="E9" s="25">
        <v>1449268</v>
      </c>
      <c r="F9" s="25">
        <v>1051129</v>
      </c>
      <c r="G9" s="25">
        <v>311450</v>
      </c>
      <c r="H9" s="25">
        <v>72602</v>
      </c>
      <c r="I9" s="25">
        <v>7156713</v>
      </c>
    </row>
    <row r="10" spans="1:9" ht="15" x14ac:dyDescent="0.2">
      <c r="A10" s="229" t="s">
        <v>423</v>
      </c>
      <c r="B10" s="25">
        <v>252595</v>
      </c>
      <c r="C10" s="25">
        <v>324485</v>
      </c>
      <c r="D10" s="25">
        <v>321261</v>
      </c>
      <c r="E10" s="25">
        <v>332011</v>
      </c>
      <c r="F10" s="25">
        <v>259108</v>
      </c>
      <c r="G10" s="25">
        <v>57740</v>
      </c>
      <c r="H10" s="25">
        <v>13535</v>
      </c>
      <c r="I10" s="25">
        <v>1560735</v>
      </c>
    </row>
    <row r="11" spans="1:9" ht="15" x14ac:dyDescent="0.2">
      <c r="A11" s="229" t="s">
        <v>424</v>
      </c>
      <c r="B11" s="25">
        <v>1540907</v>
      </c>
      <c r="C11" s="25">
        <v>2090890</v>
      </c>
      <c r="D11" s="25">
        <v>1910606</v>
      </c>
      <c r="E11" s="25">
        <v>1963364</v>
      </c>
      <c r="F11" s="25">
        <v>1355238</v>
      </c>
      <c r="G11" s="25">
        <v>360072</v>
      </c>
      <c r="H11" s="25">
        <v>81247</v>
      </c>
      <c r="I11" s="25">
        <v>9302324</v>
      </c>
    </row>
    <row r="12" spans="1:9" ht="15" x14ac:dyDescent="0.2">
      <c r="A12" s="229" t="s">
        <v>425</v>
      </c>
      <c r="B12" s="25">
        <v>1484874</v>
      </c>
      <c r="C12" s="25">
        <v>2425102</v>
      </c>
      <c r="D12" s="25">
        <v>2177041</v>
      </c>
      <c r="E12" s="25">
        <v>2241284</v>
      </c>
      <c r="F12" s="25">
        <v>1540814</v>
      </c>
      <c r="G12" s="25">
        <v>396121</v>
      </c>
      <c r="H12" s="25">
        <v>87241</v>
      </c>
      <c r="I12" s="25">
        <v>10352477</v>
      </c>
    </row>
    <row r="13" spans="1:9" ht="15" x14ac:dyDescent="0.2">
      <c r="A13" s="229" t="s">
        <v>426</v>
      </c>
      <c r="B13" s="25">
        <v>1261703</v>
      </c>
      <c r="C13" s="25">
        <v>2290845</v>
      </c>
      <c r="D13" s="25">
        <v>2279414</v>
      </c>
      <c r="E13" s="25">
        <v>2341473</v>
      </c>
      <c r="F13" s="25">
        <v>1591279</v>
      </c>
      <c r="G13" s="25">
        <v>358237</v>
      </c>
      <c r="H13" s="25">
        <v>74050</v>
      </c>
      <c r="I13" s="25">
        <v>10197001</v>
      </c>
    </row>
    <row r="14" spans="1:9" ht="15" x14ac:dyDescent="0.2">
      <c r="A14" s="229" t="s">
        <v>427</v>
      </c>
      <c r="B14" s="25">
        <v>418176</v>
      </c>
      <c r="C14" s="25">
        <v>945063</v>
      </c>
      <c r="D14" s="25">
        <v>965717</v>
      </c>
      <c r="E14" s="25">
        <v>1023958</v>
      </c>
      <c r="F14" s="25">
        <v>663550</v>
      </c>
      <c r="G14" s="25">
        <v>141302</v>
      </c>
      <c r="H14" s="25">
        <v>26319</v>
      </c>
      <c r="I14" s="25">
        <v>4184085</v>
      </c>
    </row>
    <row r="15" spans="1:9" ht="15" x14ac:dyDescent="0.2">
      <c r="A15" s="229" t="s">
        <v>428</v>
      </c>
      <c r="B15" s="25">
        <v>1037388</v>
      </c>
      <c r="C15" s="25">
        <v>2343803</v>
      </c>
      <c r="D15" s="25">
        <v>2381835</v>
      </c>
      <c r="E15" s="25">
        <v>2330990</v>
      </c>
      <c r="F15" s="25">
        <v>1510213</v>
      </c>
      <c r="G15" s="25">
        <v>328444</v>
      </c>
      <c r="H15" s="25">
        <v>62911</v>
      </c>
      <c r="I15" s="25">
        <v>9995584</v>
      </c>
    </row>
    <row r="16" spans="1:9" ht="15" x14ac:dyDescent="0.2">
      <c r="A16" s="229" t="s">
        <v>429</v>
      </c>
      <c r="B16" s="25">
        <v>162341</v>
      </c>
      <c r="C16" s="25">
        <v>422123</v>
      </c>
      <c r="D16" s="25">
        <v>477187</v>
      </c>
      <c r="E16" s="25">
        <v>496784</v>
      </c>
      <c r="F16" s="25">
        <v>324874</v>
      </c>
      <c r="G16" s="25">
        <v>76207</v>
      </c>
      <c r="H16" s="25">
        <v>12001</v>
      </c>
      <c r="I16" s="25">
        <v>1971517</v>
      </c>
    </row>
    <row r="17" spans="1:9" ht="15" x14ac:dyDescent="0.2">
      <c r="A17" s="229" t="s">
        <v>430</v>
      </c>
      <c r="B17" s="25">
        <v>219793</v>
      </c>
      <c r="C17" s="25">
        <v>587770</v>
      </c>
      <c r="D17" s="25">
        <v>693686</v>
      </c>
      <c r="E17" s="25">
        <v>699571</v>
      </c>
      <c r="F17" s="25">
        <v>434805</v>
      </c>
      <c r="G17" s="25">
        <v>82195</v>
      </c>
      <c r="H17" s="25">
        <v>13754</v>
      </c>
      <c r="I17" s="25">
        <v>2731574</v>
      </c>
    </row>
    <row r="18" spans="1:9" ht="15" x14ac:dyDescent="0.2">
      <c r="A18" s="229" t="s">
        <v>431</v>
      </c>
      <c r="B18" s="25">
        <v>365202</v>
      </c>
      <c r="C18" s="25">
        <v>1001954</v>
      </c>
      <c r="D18" s="25">
        <v>1122502</v>
      </c>
      <c r="E18" s="25">
        <v>1111964</v>
      </c>
      <c r="F18" s="25">
        <v>672030</v>
      </c>
      <c r="G18" s="25">
        <v>133631</v>
      </c>
      <c r="H18" s="25">
        <v>20506</v>
      </c>
      <c r="I18" s="25">
        <v>4427789</v>
      </c>
    </row>
    <row r="19" spans="1:9" ht="15" x14ac:dyDescent="0.2">
      <c r="A19" s="228" t="s">
        <v>432</v>
      </c>
      <c r="B19" s="25">
        <v>67840</v>
      </c>
      <c r="C19" s="25">
        <v>196443</v>
      </c>
      <c r="D19" s="25">
        <v>253251</v>
      </c>
      <c r="E19" s="25">
        <v>284542</v>
      </c>
      <c r="F19" s="25">
        <v>189550</v>
      </c>
      <c r="G19" s="25">
        <v>33602</v>
      </c>
      <c r="H19" s="25">
        <v>4905</v>
      </c>
      <c r="I19" s="25">
        <v>1030133</v>
      </c>
    </row>
    <row r="20" spans="1:9" ht="15" x14ac:dyDescent="0.2">
      <c r="A20" s="228" t="s">
        <v>433</v>
      </c>
      <c r="B20" s="25">
        <v>15290</v>
      </c>
      <c r="C20" s="25">
        <v>43286</v>
      </c>
      <c r="D20" s="25">
        <v>58099</v>
      </c>
      <c r="E20" s="25">
        <v>71064</v>
      </c>
      <c r="F20" s="25">
        <v>50172</v>
      </c>
      <c r="G20" s="25">
        <v>9710</v>
      </c>
      <c r="H20" s="25">
        <v>1428</v>
      </c>
      <c r="I20" s="25">
        <v>249049</v>
      </c>
    </row>
    <row r="21" spans="1:9" ht="15" x14ac:dyDescent="0.2">
      <c r="A21" s="228" t="s">
        <v>434</v>
      </c>
      <c r="B21" s="25">
        <v>321060</v>
      </c>
      <c r="C21" s="25">
        <v>868144</v>
      </c>
      <c r="D21" s="25">
        <v>997835</v>
      </c>
      <c r="E21" s="25">
        <v>999680</v>
      </c>
      <c r="F21" s="25">
        <v>573894</v>
      </c>
      <c r="G21" s="25">
        <v>113029</v>
      </c>
      <c r="H21" s="25">
        <v>17479</v>
      </c>
      <c r="I21" s="25">
        <v>3891121</v>
      </c>
    </row>
    <row r="22" spans="1:9" ht="15" x14ac:dyDescent="0.2">
      <c r="A22" s="228" t="s">
        <v>435</v>
      </c>
      <c r="B22" s="25">
        <v>39358</v>
      </c>
      <c r="C22" s="25">
        <v>126810</v>
      </c>
      <c r="D22" s="25">
        <v>163783</v>
      </c>
      <c r="E22" s="25">
        <v>165322</v>
      </c>
      <c r="F22" s="25">
        <v>110148</v>
      </c>
      <c r="G22" s="25">
        <v>21306</v>
      </c>
      <c r="H22" s="25">
        <v>2845</v>
      </c>
      <c r="I22" s="25">
        <v>629572</v>
      </c>
    </row>
    <row r="23" spans="1:9" ht="15" x14ac:dyDescent="0.2">
      <c r="A23" s="228" t="s">
        <v>436</v>
      </c>
      <c r="B23" s="25">
        <v>78299</v>
      </c>
      <c r="C23" s="25">
        <v>209927</v>
      </c>
      <c r="D23" s="25">
        <v>254998</v>
      </c>
      <c r="E23" s="25">
        <v>249970</v>
      </c>
      <c r="F23" s="25">
        <v>148282</v>
      </c>
      <c r="G23" s="25">
        <v>28446</v>
      </c>
      <c r="H23" s="25">
        <v>4452</v>
      </c>
      <c r="I23" s="25">
        <v>974374</v>
      </c>
    </row>
    <row r="24" spans="1:9" ht="15" x14ac:dyDescent="0.2">
      <c r="A24" s="229" t="s">
        <v>437</v>
      </c>
      <c r="B24" s="25">
        <v>88575</v>
      </c>
      <c r="C24" s="25">
        <v>223902</v>
      </c>
      <c r="D24" s="25">
        <v>291647</v>
      </c>
      <c r="E24" s="25">
        <v>334931</v>
      </c>
      <c r="F24" s="25">
        <v>211004</v>
      </c>
      <c r="G24" s="25">
        <v>40857</v>
      </c>
      <c r="H24" s="25">
        <v>7986</v>
      </c>
      <c r="I24" s="25">
        <v>1198902</v>
      </c>
    </row>
    <row r="25" spans="1:9" s="53" customFormat="1" ht="15" x14ac:dyDescent="0.2">
      <c r="A25" s="80" t="s">
        <v>5</v>
      </c>
      <c r="B25" s="25">
        <f>SUM(B8:B24)</f>
        <v>8987808</v>
      </c>
      <c r="C25" s="25">
        <f t="shared" ref="C25:I25" si="0">SUM(C8:C24)</f>
        <v>16010074</v>
      </c>
      <c r="D25" s="25">
        <f t="shared" si="0"/>
        <v>16397870</v>
      </c>
      <c r="E25" s="25">
        <f t="shared" si="0"/>
        <v>16887313</v>
      </c>
      <c r="F25" s="25">
        <f t="shared" si="0"/>
        <v>11351079</v>
      </c>
      <c r="G25" s="25">
        <f t="shared" si="0"/>
        <v>2744186</v>
      </c>
      <c r="H25" s="25">
        <f t="shared" si="0"/>
        <v>577861</v>
      </c>
      <c r="I25" s="25">
        <f t="shared" si="0"/>
        <v>72956191</v>
      </c>
    </row>
    <row r="27" spans="1:9" x14ac:dyDescent="0.2">
      <c r="A27" s="196" t="s">
        <v>257</v>
      </c>
      <c r="B27" s="196" t="s">
        <v>258</v>
      </c>
      <c r="C27" s="196" t="s">
        <v>259</v>
      </c>
      <c r="D27" s="196" t="s">
        <v>260</v>
      </c>
      <c r="E27" s="196" t="s">
        <v>261</v>
      </c>
      <c r="F27" s="196" t="s">
        <v>262</v>
      </c>
      <c r="G27" s="196" t="s">
        <v>263</v>
      </c>
      <c r="H27" s="197" t="s">
        <v>264</v>
      </c>
    </row>
    <row r="28" spans="1:9" x14ac:dyDescent="0.2">
      <c r="A28" s="196" t="s">
        <v>417</v>
      </c>
      <c r="B28" s="197" t="s">
        <v>420</v>
      </c>
      <c r="C28" s="197" t="s">
        <v>420</v>
      </c>
      <c r="D28" s="197" t="s">
        <v>420</v>
      </c>
      <c r="E28" s="197" t="s">
        <v>420</v>
      </c>
      <c r="F28" s="197" t="s">
        <v>420</v>
      </c>
      <c r="G28" s="197" t="s">
        <v>420</v>
      </c>
      <c r="H28" s="197" t="s">
        <v>420</v>
      </c>
    </row>
    <row r="29" spans="1:9" x14ac:dyDescent="0.2">
      <c r="A29" s="199" t="s">
        <v>418</v>
      </c>
      <c r="B29" s="343"/>
      <c r="C29" s="344"/>
      <c r="D29" s="344"/>
      <c r="E29" s="344"/>
      <c r="F29" s="344"/>
      <c r="G29" s="344"/>
      <c r="H29" s="345"/>
      <c r="I29" s="90"/>
    </row>
    <row r="30" spans="1:9" ht="15" x14ac:dyDescent="0.2">
      <c r="A30" s="199" t="s">
        <v>441</v>
      </c>
      <c r="B30" s="25">
        <v>205651</v>
      </c>
      <c r="C30" s="25">
        <v>424814</v>
      </c>
      <c r="D30" s="25">
        <v>661236</v>
      </c>
      <c r="E30" s="25">
        <v>761454</v>
      </c>
      <c r="F30" s="25">
        <v>595823</v>
      </c>
      <c r="G30" s="25">
        <v>190413</v>
      </c>
      <c r="H30" s="25">
        <v>46978</v>
      </c>
      <c r="I30" s="25">
        <f>SUM(B30:H30)</f>
        <v>2886369</v>
      </c>
    </row>
    <row r="31" spans="1:9" ht="15" x14ac:dyDescent="0.2">
      <c r="A31" s="198" t="s">
        <v>422</v>
      </c>
      <c r="B31" s="25">
        <v>1410875</v>
      </c>
      <c r="C31" s="25">
        <v>1358007</v>
      </c>
      <c r="D31" s="25">
        <v>1413639</v>
      </c>
      <c r="E31" s="25">
        <v>1614387</v>
      </c>
      <c r="F31" s="25">
        <v>1101977</v>
      </c>
      <c r="G31" s="25">
        <v>283630</v>
      </c>
      <c r="H31" s="25">
        <v>59751</v>
      </c>
      <c r="I31" s="25">
        <v>7242266</v>
      </c>
    </row>
    <row r="32" spans="1:9" ht="15" x14ac:dyDescent="0.2">
      <c r="A32" s="198" t="s">
        <v>423</v>
      </c>
      <c r="B32" s="25">
        <v>270383</v>
      </c>
      <c r="C32" s="25">
        <v>335115</v>
      </c>
      <c r="D32" s="25">
        <v>373535</v>
      </c>
      <c r="E32" s="25">
        <v>445726</v>
      </c>
      <c r="F32" s="25">
        <v>304337</v>
      </c>
      <c r="G32" s="25">
        <v>68009</v>
      </c>
      <c r="H32" s="25">
        <v>12011</v>
      </c>
      <c r="I32" s="25">
        <v>1809116</v>
      </c>
    </row>
    <row r="33" spans="1:9" ht="15" x14ac:dyDescent="0.2">
      <c r="A33" s="198" t="s">
        <v>424</v>
      </c>
      <c r="B33" s="25">
        <v>1659574</v>
      </c>
      <c r="C33" s="25">
        <v>1854340</v>
      </c>
      <c r="D33" s="25">
        <v>1909793</v>
      </c>
      <c r="E33" s="25">
        <v>2202707</v>
      </c>
      <c r="F33" s="25">
        <v>1539654</v>
      </c>
      <c r="G33" s="25">
        <v>351053</v>
      </c>
      <c r="H33" s="25">
        <v>66949</v>
      </c>
      <c r="I33" s="25">
        <v>9584070</v>
      </c>
    </row>
    <row r="34" spans="1:9" ht="15" x14ac:dyDescent="0.2">
      <c r="A34" s="198" t="s">
        <v>425</v>
      </c>
      <c r="B34" s="25">
        <v>1549477</v>
      </c>
      <c r="C34" s="25">
        <v>2183579</v>
      </c>
      <c r="D34" s="25">
        <v>2058472</v>
      </c>
      <c r="E34" s="25">
        <v>2305085</v>
      </c>
      <c r="F34" s="25">
        <v>1640511</v>
      </c>
      <c r="G34" s="25">
        <v>373619</v>
      </c>
      <c r="H34" s="25">
        <v>64686</v>
      </c>
      <c r="I34" s="25">
        <v>10175429</v>
      </c>
    </row>
    <row r="35" spans="1:9" ht="15" x14ac:dyDescent="0.2">
      <c r="A35" s="198" t="s">
        <v>426</v>
      </c>
      <c r="B35" s="25">
        <v>1190329</v>
      </c>
      <c r="C35" s="25">
        <v>2025617</v>
      </c>
      <c r="D35" s="25">
        <v>2025643</v>
      </c>
      <c r="E35" s="25">
        <v>2260604</v>
      </c>
      <c r="F35" s="25">
        <v>1573970</v>
      </c>
      <c r="G35" s="25">
        <v>308466</v>
      </c>
      <c r="H35" s="25">
        <v>53083</v>
      </c>
      <c r="I35" s="25">
        <v>9437712</v>
      </c>
    </row>
    <row r="36" spans="1:9" ht="15" x14ac:dyDescent="0.2">
      <c r="A36" s="198" t="s">
        <v>427</v>
      </c>
      <c r="B36" s="25">
        <v>406295</v>
      </c>
      <c r="C36" s="25">
        <v>848849</v>
      </c>
      <c r="D36" s="25">
        <v>858215</v>
      </c>
      <c r="E36" s="25">
        <v>935233</v>
      </c>
      <c r="F36" s="25">
        <v>650384</v>
      </c>
      <c r="G36" s="25">
        <v>126114</v>
      </c>
      <c r="H36" s="25">
        <v>17464</v>
      </c>
      <c r="I36" s="25">
        <v>3842554</v>
      </c>
    </row>
    <row r="37" spans="1:9" ht="15" x14ac:dyDescent="0.2">
      <c r="A37" s="198" t="s">
        <v>428</v>
      </c>
      <c r="B37" s="25">
        <v>957814</v>
      </c>
      <c r="C37" s="25">
        <v>1904588</v>
      </c>
      <c r="D37" s="25">
        <v>1855991</v>
      </c>
      <c r="E37" s="25">
        <v>1901916</v>
      </c>
      <c r="F37" s="25">
        <v>1237131</v>
      </c>
      <c r="G37" s="25">
        <v>237191</v>
      </c>
      <c r="H37" s="25">
        <v>37533</v>
      </c>
      <c r="I37" s="25">
        <v>8132164</v>
      </c>
    </row>
    <row r="38" spans="1:9" ht="15" x14ac:dyDescent="0.2">
      <c r="A38" s="198" t="s">
        <v>429</v>
      </c>
      <c r="B38" s="25">
        <v>150453</v>
      </c>
      <c r="C38" s="25">
        <v>376678</v>
      </c>
      <c r="D38" s="25">
        <v>379192</v>
      </c>
      <c r="E38" s="25">
        <v>396784</v>
      </c>
      <c r="F38" s="25">
        <v>272935</v>
      </c>
      <c r="G38" s="25">
        <v>43802</v>
      </c>
      <c r="H38" s="25">
        <v>5903</v>
      </c>
      <c r="I38" s="25">
        <v>1625747</v>
      </c>
    </row>
    <row r="39" spans="1:9" ht="15" x14ac:dyDescent="0.2">
      <c r="A39" s="198" t="s">
        <v>430</v>
      </c>
      <c r="B39" s="25">
        <v>193069</v>
      </c>
      <c r="C39" s="25">
        <v>490794</v>
      </c>
      <c r="D39" s="25">
        <v>537448</v>
      </c>
      <c r="E39" s="25">
        <v>546669</v>
      </c>
      <c r="F39" s="25">
        <v>351480</v>
      </c>
      <c r="G39" s="25">
        <v>56074</v>
      </c>
      <c r="H39" s="25">
        <v>8731</v>
      </c>
      <c r="I39" s="25">
        <v>2184265</v>
      </c>
    </row>
    <row r="40" spans="1:9" ht="15" x14ac:dyDescent="0.2">
      <c r="A40" s="198" t="s">
        <v>431</v>
      </c>
      <c r="B40" s="25">
        <v>316492</v>
      </c>
      <c r="C40" s="25">
        <v>821356</v>
      </c>
      <c r="D40" s="25">
        <v>793338</v>
      </c>
      <c r="E40" s="25">
        <v>805447</v>
      </c>
      <c r="F40" s="25">
        <v>523152</v>
      </c>
      <c r="G40" s="25">
        <v>88196</v>
      </c>
      <c r="H40" s="25">
        <v>8901</v>
      </c>
      <c r="I40" s="25">
        <v>3356882</v>
      </c>
    </row>
    <row r="41" spans="1:9" ht="15" x14ac:dyDescent="0.2">
      <c r="A41" s="199" t="s">
        <v>432</v>
      </c>
      <c r="B41" s="25">
        <v>58277</v>
      </c>
      <c r="C41" s="25">
        <v>169051</v>
      </c>
      <c r="D41" s="25">
        <v>176518</v>
      </c>
      <c r="E41" s="25">
        <v>202421</v>
      </c>
      <c r="F41" s="25">
        <v>128748</v>
      </c>
      <c r="G41" s="25">
        <v>20742</v>
      </c>
      <c r="H41" s="25">
        <v>2590</v>
      </c>
      <c r="I41" s="25">
        <v>758347</v>
      </c>
    </row>
    <row r="42" spans="1:9" ht="15" x14ac:dyDescent="0.2">
      <c r="A42" s="199" t="s">
        <v>433</v>
      </c>
      <c r="B42" s="25">
        <v>10855</v>
      </c>
      <c r="C42" s="25">
        <v>36923</v>
      </c>
      <c r="D42" s="25">
        <v>44560</v>
      </c>
      <c r="E42" s="25">
        <v>51110</v>
      </c>
      <c r="F42" s="25">
        <v>35465</v>
      </c>
      <c r="G42" s="25">
        <v>4322</v>
      </c>
      <c r="H42" s="25">
        <v>424</v>
      </c>
      <c r="I42" s="25">
        <v>183659</v>
      </c>
    </row>
    <row r="43" spans="1:9" ht="15" x14ac:dyDescent="0.2">
      <c r="A43" s="199" t="s">
        <v>434</v>
      </c>
      <c r="B43" s="25">
        <v>234227</v>
      </c>
      <c r="C43" s="25">
        <v>611298</v>
      </c>
      <c r="D43" s="25">
        <v>594747</v>
      </c>
      <c r="E43" s="25">
        <v>641826</v>
      </c>
      <c r="F43" s="25">
        <v>399692</v>
      </c>
      <c r="G43" s="25">
        <v>63411</v>
      </c>
      <c r="H43" s="25">
        <v>5634</v>
      </c>
      <c r="I43" s="25">
        <v>2550835</v>
      </c>
    </row>
    <row r="44" spans="1:9" ht="15" x14ac:dyDescent="0.2">
      <c r="A44" s="199" t="s">
        <v>435</v>
      </c>
      <c r="B44" s="25">
        <v>32532</v>
      </c>
      <c r="C44" s="25">
        <v>84849</v>
      </c>
      <c r="D44" s="25">
        <v>96918</v>
      </c>
      <c r="E44" s="25">
        <v>101631</v>
      </c>
      <c r="F44" s="25">
        <v>68361</v>
      </c>
      <c r="G44" s="25">
        <v>12654</v>
      </c>
      <c r="H44" s="25">
        <v>1553</v>
      </c>
      <c r="I44" s="25">
        <v>398498</v>
      </c>
    </row>
    <row r="45" spans="1:9" ht="15" x14ac:dyDescent="0.2">
      <c r="A45" s="199" t="s">
        <v>436</v>
      </c>
      <c r="B45" s="25">
        <v>62724</v>
      </c>
      <c r="C45" s="25">
        <v>119959</v>
      </c>
      <c r="D45" s="25">
        <v>137101</v>
      </c>
      <c r="E45" s="25">
        <v>144301</v>
      </c>
      <c r="F45" s="25">
        <v>107301</v>
      </c>
      <c r="G45" s="25">
        <v>16949</v>
      </c>
      <c r="H45" s="25">
        <v>4307</v>
      </c>
      <c r="I45" s="25">
        <v>592642</v>
      </c>
    </row>
    <row r="46" spans="1:9" ht="15" x14ac:dyDescent="0.2">
      <c r="A46" s="230" t="s">
        <v>437</v>
      </c>
      <c r="B46" s="25">
        <v>63307</v>
      </c>
      <c r="C46" s="25">
        <v>115491</v>
      </c>
      <c r="D46" s="25">
        <v>123443</v>
      </c>
      <c r="E46" s="25">
        <v>165975</v>
      </c>
      <c r="F46" s="25">
        <v>110122</v>
      </c>
      <c r="G46" s="25">
        <v>17043</v>
      </c>
      <c r="H46" s="25">
        <v>2249</v>
      </c>
      <c r="I46" s="25">
        <v>597630</v>
      </c>
    </row>
    <row r="47" spans="1:9" ht="15" x14ac:dyDescent="0.2">
      <c r="A47" s="80" t="s">
        <v>5</v>
      </c>
      <c r="B47" s="25">
        <f>SUM(B30:B46)</f>
        <v>8772334</v>
      </c>
      <c r="C47" s="25">
        <f t="shared" ref="C47:H47" si="1">SUM(C30:C46)</f>
        <v>13761308</v>
      </c>
      <c r="D47" s="25">
        <f t="shared" si="1"/>
        <v>14039789</v>
      </c>
      <c r="E47" s="25">
        <f t="shared" si="1"/>
        <v>15483276</v>
      </c>
      <c r="F47" s="25">
        <f t="shared" si="1"/>
        <v>10641043</v>
      </c>
      <c r="G47" s="25">
        <f t="shared" si="1"/>
        <v>2261688</v>
      </c>
      <c r="H47" s="25">
        <f t="shared" si="1"/>
        <v>398747</v>
      </c>
      <c r="I47" s="25">
        <f>SUM(I30:I46)</f>
        <v>65358185</v>
      </c>
    </row>
    <row r="48" spans="1:9" x14ac:dyDescent="0.2">
      <c r="A48" s="82"/>
    </row>
    <row r="49" spans="1:9" x14ac:dyDescent="0.2">
      <c r="A49" s="233">
        <v>2010</v>
      </c>
    </row>
    <row r="50" spans="1:9" x14ac:dyDescent="0.2">
      <c r="A50" s="92" t="s">
        <v>442</v>
      </c>
      <c r="B50" s="231">
        <f t="shared" ref="B50:I50" si="2">B9+B10+B11+B12</f>
        <v>4656092</v>
      </c>
      <c r="C50" s="231">
        <f t="shared" si="2"/>
        <v>6331439</v>
      </c>
      <c r="D50" s="231">
        <f t="shared" si="2"/>
        <v>5812494</v>
      </c>
      <c r="E50" s="231">
        <f t="shared" si="2"/>
        <v>5985927</v>
      </c>
      <c r="F50" s="231">
        <f t="shared" si="2"/>
        <v>4206289</v>
      </c>
      <c r="G50" s="231">
        <f t="shared" si="2"/>
        <v>1125383</v>
      </c>
      <c r="H50" s="231">
        <f t="shared" si="2"/>
        <v>254625</v>
      </c>
      <c r="I50" s="231">
        <f t="shared" si="2"/>
        <v>28372249</v>
      </c>
    </row>
    <row r="51" spans="1:9" x14ac:dyDescent="0.2">
      <c r="A51" s="92" t="s">
        <v>443</v>
      </c>
      <c r="B51" s="231">
        <f t="shared" ref="B51:I51" si="3">B31+B32+B33+B34</f>
        <v>4890309</v>
      </c>
      <c r="C51" s="231">
        <f t="shared" si="3"/>
        <v>5731041</v>
      </c>
      <c r="D51" s="231">
        <f t="shared" si="3"/>
        <v>5755439</v>
      </c>
      <c r="E51" s="231">
        <f t="shared" si="3"/>
        <v>6567905</v>
      </c>
      <c r="F51" s="231">
        <f t="shared" si="3"/>
        <v>4586479</v>
      </c>
      <c r="G51" s="231">
        <f t="shared" si="3"/>
        <v>1076311</v>
      </c>
      <c r="H51" s="231">
        <f t="shared" si="3"/>
        <v>203397</v>
      </c>
      <c r="I51" s="231">
        <f t="shared" si="3"/>
        <v>28810881</v>
      </c>
    </row>
    <row r="52" spans="1:9" x14ac:dyDescent="0.2">
      <c r="A52" s="92" t="s">
        <v>444</v>
      </c>
      <c r="B52" s="231">
        <f t="shared" ref="B52:I52" si="4">B21+B22+B23+B24</f>
        <v>527292</v>
      </c>
      <c r="C52" s="231">
        <f t="shared" si="4"/>
        <v>1428783</v>
      </c>
      <c r="D52" s="231">
        <f t="shared" si="4"/>
        <v>1708263</v>
      </c>
      <c r="E52" s="231">
        <f t="shared" si="4"/>
        <v>1749903</v>
      </c>
      <c r="F52" s="231">
        <f t="shared" si="4"/>
        <v>1043328</v>
      </c>
      <c r="G52" s="231">
        <f t="shared" si="4"/>
        <v>203638</v>
      </c>
      <c r="H52" s="231">
        <f t="shared" si="4"/>
        <v>32762</v>
      </c>
      <c r="I52" s="231">
        <f t="shared" si="4"/>
        <v>6693969</v>
      </c>
    </row>
    <row r="53" spans="1:9" x14ac:dyDescent="0.2">
      <c r="A53" s="92" t="s">
        <v>445</v>
      </c>
      <c r="B53" s="231">
        <f t="shared" ref="B53:I53" si="5">B43+B44+B45+B46</f>
        <v>392790</v>
      </c>
      <c r="C53" s="231">
        <f t="shared" si="5"/>
        <v>931597</v>
      </c>
      <c r="D53" s="231">
        <f t="shared" si="5"/>
        <v>952209</v>
      </c>
      <c r="E53" s="231">
        <f t="shared" si="5"/>
        <v>1053733</v>
      </c>
      <c r="F53" s="231">
        <f t="shared" si="5"/>
        <v>685476</v>
      </c>
      <c r="G53" s="231">
        <f t="shared" si="5"/>
        <v>110057</v>
      </c>
      <c r="H53" s="231">
        <f t="shared" si="5"/>
        <v>13743</v>
      </c>
      <c r="I53" s="231">
        <f t="shared" si="5"/>
        <v>4139605</v>
      </c>
    </row>
    <row r="54" spans="1:9" x14ac:dyDescent="0.2">
      <c r="A54" s="340"/>
      <c r="B54" s="341"/>
      <c r="C54" s="341"/>
      <c r="D54" s="341"/>
      <c r="E54" s="341"/>
      <c r="F54" s="341"/>
      <c r="G54" s="341"/>
      <c r="H54" s="341"/>
      <c r="I54" s="342"/>
    </row>
    <row r="55" spans="1:9" x14ac:dyDescent="0.2">
      <c r="A55" s="92" t="s">
        <v>446</v>
      </c>
      <c r="B55" s="231">
        <f t="shared" ref="B55:I55" si="6">B25-B8</f>
        <v>8731117</v>
      </c>
      <c r="C55" s="231">
        <f t="shared" si="6"/>
        <v>15591509</v>
      </c>
      <c r="D55" s="231">
        <f t="shared" si="6"/>
        <v>15752448</v>
      </c>
      <c r="E55" s="231">
        <f t="shared" si="6"/>
        <v>16096176</v>
      </c>
      <c r="F55" s="231">
        <f t="shared" si="6"/>
        <v>10686090</v>
      </c>
      <c r="G55" s="231">
        <f t="shared" si="6"/>
        <v>2492349</v>
      </c>
      <c r="H55" s="231">
        <f t="shared" si="6"/>
        <v>503261</v>
      </c>
      <c r="I55" s="231">
        <f t="shared" si="6"/>
        <v>69852950</v>
      </c>
    </row>
    <row r="56" spans="1:9" x14ac:dyDescent="0.2">
      <c r="A56" s="92" t="s">
        <v>447</v>
      </c>
      <c r="B56" s="231">
        <f t="shared" ref="B56:I56" si="7">B47-B30</f>
        <v>8566683</v>
      </c>
      <c r="C56" s="231">
        <f t="shared" si="7"/>
        <v>13336494</v>
      </c>
      <c r="D56" s="231">
        <f t="shared" si="7"/>
        <v>13378553</v>
      </c>
      <c r="E56" s="231">
        <f t="shared" si="7"/>
        <v>14721822</v>
      </c>
      <c r="F56" s="231">
        <f t="shared" si="7"/>
        <v>10045220</v>
      </c>
      <c r="G56" s="231">
        <f t="shared" si="7"/>
        <v>2071275</v>
      </c>
      <c r="H56" s="231">
        <f t="shared" si="7"/>
        <v>351769</v>
      </c>
      <c r="I56" s="231">
        <f t="shared" si="7"/>
        <v>62471816</v>
      </c>
    </row>
    <row r="57" spans="1:9" x14ac:dyDescent="0.2">
      <c r="A57" s="141"/>
    </row>
    <row r="58" spans="1:9" x14ac:dyDescent="0.2">
      <c r="A58" s="92"/>
      <c r="B58" s="196" t="s">
        <v>258</v>
      </c>
      <c r="C58" s="196" t="s">
        <v>259</v>
      </c>
      <c r="D58" s="196" t="s">
        <v>260</v>
      </c>
      <c r="E58" s="196" t="s">
        <v>261</v>
      </c>
      <c r="F58" s="196" t="s">
        <v>262</v>
      </c>
      <c r="G58" s="196" t="s">
        <v>263</v>
      </c>
      <c r="H58" s="197" t="s">
        <v>264</v>
      </c>
    </row>
    <row r="59" spans="1:9" x14ac:dyDescent="0.2">
      <c r="A59" s="92" t="s">
        <v>442</v>
      </c>
      <c r="B59" s="227">
        <f t="shared" ref="B59:I60" si="8">B50/B55</f>
        <v>0.53327563930250854</v>
      </c>
      <c r="C59" s="227">
        <f t="shared" si="8"/>
        <v>0.40608250298287357</v>
      </c>
      <c r="D59" s="227">
        <f t="shared" si="8"/>
        <v>0.36898988652430403</v>
      </c>
      <c r="E59" s="227">
        <f t="shared" si="8"/>
        <v>0.37188503654532606</v>
      </c>
      <c r="F59" s="227">
        <f t="shared" si="8"/>
        <v>0.39362283117585573</v>
      </c>
      <c r="G59" s="227">
        <f t="shared" si="8"/>
        <v>0.45153507795256603</v>
      </c>
      <c r="H59" s="227">
        <f t="shared" si="8"/>
        <v>0.5059501928422826</v>
      </c>
      <c r="I59" s="227">
        <f t="shared" si="8"/>
        <v>0.4061710922731252</v>
      </c>
    </row>
    <row r="60" spans="1:9" x14ac:dyDescent="0.2">
      <c r="A60" s="92" t="s">
        <v>443</v>
      </c>
      <c r="B60" s="227">
        <f t="shared" si="8"/>
        <v>0.5708521022664198</v>
      </c>
      <c r="C60" s="227">
        <f t="shared" si="8"/>
        <v>0.42972620840229825</v>
      </c>
      <c r="D60" s="227">
        <f t="shared" si="8"/>
        <v>0.43019891613091493</v>
      </c>
      <c r="E60" s="227">
        <f t="shared" si="8"/>
        <v>0.44613397716668496</v>
      </c>
      <c r="F60" s="227">
        <f t="shared" si="8"/>
        <v>0.45658323063108625</v>
      </c>
      <c r="G60" s="227">
        <f t="shared" si="8"/>
        <v>0.51963693860062043</v>
      </c>
      <c r="H60" s="227">
        <f t="shared" si="8"/>
        <v>0.57821183788224662</v>
      </c>
      <c r="I60" s="227">
        <f t="shared" si="8"/>
        <v>0.46118206328434569</v>
      </c>
    </row>
    <row r="61" spans="1:9" x14ac:dyDescent="0.2">
      <c r="A61" s="92" t="s">
        <v>444</v>
      </c>
      <c r="B61" s="227">
        <f t="shared" ref="B61:I62" si="9">B52/B55</f>
        <v>6.0392272832903285E-2</v>
      </c>
      <c r="C61" s="227">
        <f t="shared" si="9"/>
        <v>9.163853222930507E-2</v>
      </c>
      <c r="D61" s="227">
        <f t="shared" si="9"/>
        <v>0.10844428751645459</v>
      </c>
      <c r="E61" s="227">
        <f t="shared" si="9"/>
        <v>0.10871544893644304</v>
      </c>
      <c r="F61" s="227">
        <f t="shared" si="9"/>
        <v>9.7634214198083671E-2</v>
      </c>
      <c r="G61" s="227">
        <f t="shared" si="9"/>
        <v>8.1705250749393443E-2</v>
      </c>
      <c r="H61" s="227">
        <f t="shared" si="9"/>
        <v>6.5099421572504132E-2</v>
      </c>
      <c r="I61" s="232">
        <f t="shared" si="9"/>
        <v>9.5829438842597203E-2</v>
      </c>
    </row>
    <row r="62" spans="1:9" x14ac:dyDescent="0.2">
      <c r="A62" s="92" t="s">
        <v>445</v>
      </c>
      <c r="B62" s="227">
        <f t="shared" si="9"/>
        <v>4.585088534266997E-2</v>
      </c>
      <c r="C62" s="227">
        <f t="shared" si="9"/>
        <v>6.985321629507725E-2</v>
      </c>
      <c r="D62" s="227">
        <f t="shared" si="9"/>
        <v>7.1174289177611358E-2</v>
      </c>
      <c r="E62" s="227">
        <f t="shared" si="9"/>
        <v>7.1576262775083138E-2</v>
      </c>
      <c r="F62" s="227">
        <f t="shared" si="9"/>
        <v>6.8239023137372803E-2</v>
      </c>
      <c r="G62" s="227">
        <f t="shared" si="9"/>
        <v>5.3134904829151126E-2</v>
      </c>
      <c r="H62" s="227">
        <f t="shared" si="9"/>
        <v>3.9068252176854695E-2</v>
      </c>
      <c r="I62" s="232">
        <f t="shared" si="9"/>
        <v>6.6263561155321629E-2</v>
      </c>
    </row>
    <row r="63" spans="1:9" x14ac:dyDescent="0.2">
      <c r="A63" s="141"/>
    </row>
    <row r="64" spans="1:9" ht="14.25" x14ac:dyDescent="0.2">
      <c r="A64" s="93" t="s">
        <v>622</v>
      </c>
    </row>
  </sheetData>
  <mergeCells count="3">
    <mergeCell ref="A54:I54"/>
    <mergeCell ref="B29:H29"/>
    <mergeCell ref="B7:H7"/>
  </mergeCells>
  <pageMargins left="0.75" right="0.75" top="1" bottom="1" header="0.5" footer="0.5"/>
  <pageSetup orientation="portrait" horizontalDpi="0" verticalDpi="0" copies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85" workbookViewId="0">
      <selection activeCell="G1" sqref="G1"/>
    </sheetView>
  </sheetViews>
  <sheetFormatPr defaultColWidth="8.7109375" defaultRowHeight="14.25" x14ac:dyDescent="0.2"/>
  <cols>
    <col min="1" max="1" width="22.85546875" style="95" customWidth="1"/>
    <col min="2" max="2" width="13.42578125" style="95" bestFit="1" customWidth="1"/>
    <col min="3" max="3" width="14.85546875" style="95" bestFit="1" customWidth="1"/>
    <col min="4" max="4" width="14.28515625" style="95" bestFit="1" customWidth="1"/>
    <col min="5" max="5" width="13.42578125" style="95" bestFit="1" customWidth="1"/>
    <col min="6" max="7" width="13.7109375" style="95" bestFit="1" customWidth="1"/>
    <col min="8" max="8" width="13.42578125" style="95" bestFit="1" customWidth="1"/>
    <col min="9" max="9" width="14.28515625" style="95" bestFit="1" customWidth="1"/>
    <col min="10" max="10" width="12.85546875" style="95" customWidth="1"/>
    <col min="11" max="11" width="11.85546875" style="95" customWidth="1"/>
    <col min="12" max="12" width="13.42578125" style="95" customWidth="1"/>
    <col min="13" max="16384" width="8.7109375" style="95"/>
  </cols>
  <sheetData>
    <row r="1" spans="1:12" ht="75" x14ac:dyDescent="0.25">
      <c r="A1" s="94" t="s">
        <v>624</v>
      </c>
    </row>
    <row r="2" spans="1:12" x14ac:dyDescent="0.2">
      <c r="A2" s="96"/>
    </row>
    <row r="3" spans="1:12" ht="28.5" x14ac:dyDescent="0.2">
      <c r="A3" s="99" t="s">
        <v>449</v>
      </c>
      <c r="B3" s="237" t="s">
        <v>541</v>
      </c>
      <c r="C3" s="99" t="s">
        <v>450</v>
      </c>
      <c r="D3" s="99" t="s">
        <v>542</v>
      </c>
      <c r="E3" s="99" t="s">
        <v>543</v>
      </c>
      <c r="F3" s="99" t="s">
        <v>544</v>
      </c>
      <c r="G3" s="99" t="s">
        <v>545</v>
      </c>
      <c r="H3" s="99" t="s">
        <v>546</v>
      </c>
      <c r="I3" s="99" t="s">
        <v>547</v>
      </c>
      <c r="J3" s="99" t="s">
        <v>451</v>
      </c>
      <c r="K3" s="99" t="s">
        <v>452</v>
      </c>
    </row>
    <row r="4" spans="1:12" s="102" customFormat="1" x14ac:dyDescent="0.2">
      <c r="A4" s="100" t="s">
        <v>418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s="102" customFormat="1" x14ac:dyDescent="0.2">
      <c r="A5" s="100" t="s">
        <v>453</v>
      </c>
      <c r="B5" s="103">
        <v>129986</v>
      </c>
      <c r="C5" s="103">
        <v>118299</v>
      </c>
      <c r="D5" s="103">
        <v>485920</v>
      </c>
      <c r="E5" s="103">
        <v>403188</v>
      </c>
      <c r="F5" s="103">
        <v>412555</v>
      </c>
      <c r="G5" s="103">
        <v>410733</v>
      </c>
      <c r="H5" s="103">
        <v>580262</v>
      </c>
      <c r="I5" s="103">
        <v>799955</v>
      </c>
      <c r="J5" s="103">
        <v>688288</v>
      </c>
      <c r="K5" s="103">
        <v>1666214</v>
      </c>
      <c r="L5" s="95"/>
    </row>
    <row r="6" spans="1:12" x14ac:dyDescent="0.2">
      <c r="A6" s="104" t="s">
        <v>422</v>
      </c>
      <c r="B6" s="103">
        <v>362598</v>
      </c>
      <c r="C6" s="103">
        <v>392820</v>
      </c>
      <c r="D6" s="103">
        <v>1681621</v>
      </c>
      <c r="E6" s="103">
        <v>1359107</v>
      </c>
      <c r="F6" s="103">
        <v>1339462</v>
      </c>
      <c r="G6" s="103">
        <v>1257223</v>
      </c>
      <c r="H6" s="103">
        <v>1756787</v>
      </c>
      <c r="I6" s="103">
        <v>2143455</v>
      </c>
      <c r="J6" s="103">
        <v>1411506</v>
      </c>
      <c r="K6" s="103">
        <v>2235935</v>
      </c>
    </row>
    <row r="7" spans="1:12" x14ac:dyDescent="0.2">
      <c r="A7" s="104" t="s">
        <v>423</v>
      </c>
      <c r="B7" s="103">
        <v>65211</v>
      </c>
      <c r="C7" s="103">
        <v>76364</v>
      </c>
      <c r="D7" s="103">
        <v>360427</v>
      </c>
      <c r="E7" s="103">
        <v>307626</v>
      </c>
      <c r="F7" s="103">
        <v>313230</v>
      </c>
      <c r="G7" s="103">
        <v>304115</v>
      </c>
      <c r="H7" s="103">
        <v>418694</v>
      </c>
      <c r="I7" s="103">
        <v>550345</v>
      </c>
      <c r="J7" s="103">
        <v>353247</v>
      </c>
      <c r="K7" s="103">
        <v>572389</v>
      </c>
    </row>
    <row r="8" spans="1:12" x14ac:dyDescent="0.2">
      <c r="A8" s="104" t="s">
        <v>424</v>
      </c>
      <c r="B8" s="103">
        <v>409053</v>
      </c>
      <c r="C8" s="103">
        <v>446936</v>
      </c>
      <c r="D8" s="103">
        <v>2088613</v>
      </c>
      <c r="E8" s="103">
        <v>1719196</v>
      </c>
      <c r="F8" s="103">
        <v>1756311</v>
      </c>
      <c r="G8" s="103">
        <v>1690904</v>
      </c>
      <c r="H8" s="103">
        <v>2320567</v>
      </c>
      <c r="I8" s="103">
        <v>2958574</v>
      </c>
      <c r="J8" s="103">
        <v>1969096</v>
      </c>
      <c r="K8" s="103">
        <v>3305099</v>
      </c>
    </row>
    <row r="9" spans="1:12" x14ac:dyDescent="0.2">
      <c r="A9" s="104" t="s">
        <v>425</v>
      </c>
      <c r="B9" s="103">
        <v>404979</v>
      </c>
      <c r="C9" s="103">
        <v>456964</v>
      </c>
      <c r="D9" s="103">
        <v>2202078</v>
      </c>
      <c r="E9" s="103">
        <v>1870742</v>
      </c>
      <c r="F9" s="103">
        <v>1896963</v>
      </c>
      <c r="G9" s="103">
        <v>1847746</v>
      </c>
      <c r="H9" s="103">
        <v>2566149</v>
      </c>
      <c r="I9" s="103">
        <v>3269977</v>
      </c>
      <c r="J9" s="103">
        <v>2202485</v>
      </c>
      <c r="K9" s="234">
        <v>3673801</v>
      </c>
      <c r="L9" s="235"/>
    </row>
    <row r="10" spans="1:12" x14ac:dyDescent="0.2">
      <c r="A10" s="104" t="s">
        <v>426</v>
      </c>
      <c r="B10" s="103">
        <v>325185</v>
      </c>
      <c r="C10" s="103">
        <v>379391</v>
      </c>
      <c r="D10" s="103">
        <v>1901589</v>
      </c>
      <c r="E10" s="103">
        <v>1669119</v>
      </c>
      <c r="F10" s="103">
        <v>1733749</v>
      </c>
      <c r="G10" s="103">
        <v>1750599</v>
      </c>
      <c r="H10" s="103">
        <v>2491056</v>
      </c>
      <c r="I10" s="103">
        <v>3233779</v>
      </c>
      <c r="J10" s="103">
        <v>2218185</v>
      </c>
      <c r="K10" s="103">
        <v>3850689</v>
      </c>
    </row>
    <row r="11" spans="1:12" x14ac:dyDescent="0.2">
      <c r="A11" s="104" t="s">
        <v>427</v>
      </c>
      <c r="B11" s="103">
        <v>100474</v>
      </c>
      <c r="C11" s="103">
        <v>130034</v>
      </c>
      <c r="D11" s="103">
        <v>673675</v>
      </c>
      <c r="E11" s="103">
        <v>649744</v>
      </c>
      <c r="F11" s="103">
        <v>690089</v>
      </c>
      <c r="G11" s="103">
        <v>689881</v>
      </c>
      <c r="H11" s="103">
        <v>1042331</v>
      </c>
      <c r="I11" s="103">
        <v>1387849</v>
      </c>
      <c r="J11" s="103">
        <v>978279</v>
      </c>
      <c r="K11" s="103">
        <v>1661187</v>
      </c>
    </row>
    <row r="12" spans="1:12" x14ac:dyDescent="0.2">
      <c r="A12" s="104" t="s">
        <v>428</v>
      </c>
      <c r="B12" s="103">
        <v>303716</v>
      </c>
      <c r="C12" s="103">
        <v>356641</v>
      </c>
      <c r="D12" s="103">
        <v>1711630</v>
      </c>
      <c r="E12" s="103">
        <v>1501327</v>
      </c>
      <c r="F12" s="103">
        <v>1573830</v>
      </c>
      <c r="G12" s="103">
        <v>1579167</v>
      </c>
      <c r="H12" s="103">
        <v>2276068</v>
      </c>
      <c r="I12" s="103">
        <v>2983215</v>
      </c>
      <c r="J12" s="103">
        <v>2111309</v>
      </c>
      <c r="K12" s="103">
        <v>3668657</v>
      </c>
    </row>
    <row r="13" spans="1:12" x14ac:dyDescent="0.2">
      <c r="A13" s="104" t="s">
        <v>429</v>
      </c>
      <c r="B13" s="103">
        <v>45032</v>
      </c>
      <c r="C13" s="103">
        <v>49610</v>
      </c>
      <c r="D13" s="103">
        <v>260753</v>
      </c>
      <c r="E13" s="103">
        <v>258930</v>
      </c>
      <c r="F13" s="103">
        <v>288292</v>
      </c>
      <c r="G13" s="103">
        <v>291226</v>
      </c>
      <c r="H13" s="103">
        <v>450638</v>
      </c>
      <c r="I13" s="103">
        <v>646854</v>
      </c>
      <c r="J13" s="103">
        <v>441799</v>
      </c>
      <c r="K13" s="103">
        <v>857259</v>
      </c>
    </row>
    <row r="14" spans="1:12" x14ac:dyDescent="0.2">
      <c r="A14" s="104" t="s">
        <v>430</v>
      </c>
      <c r="B14" s="103">
        <v>57533</v>
      </c>
      <c r="C14" s="103">
        <v>71760</v>
      </c>
      <c r="D14" s="103">
        <v>354167</v>
      </c>
      <c r="E14" s="103">
        <v>345222</v>
      </c>
      <c r="F14" s="103">
        <v>375711</v>
      </c>
      <c r="G14" s="103">
        <v>414399</v>
      </c>
      <c r="H14" s="103">
        <v>600082</v>
      </c>
      <c r="I14" s="103">
        <v>847073</v>
      </c>
      <c r="J14" s="103">
        <v>642367</v>
      </c>
      <c r="K14" s="103">
        <v>1194949</v>
      </c>
    </row>
    <row r="15" spans="1:12" x14ac:dyDescent="0.2">
      <c r="A15" s="104" t="s">
        <v>431</v>
      </c>
      <c r="B15" s="103">
        <v>109785</v>
      </c>
      <c r="C15" s="103">
        <v>124467</v>
      </c>
      <c r="D15" s="103">
        <v>628390</v>
      </c>
      <c r="E15" s="103">
        <v>575809</v>
      </c>
      <c r="F15" s="103">
        <v>634883</v>
      </c>
      <c r="G15" s="103">
        <v>659576</v>
      </c>
      <c r="H15" s="103">
        <v>972727</v>
      </c>
      <c r="I15" s="103">
        <v>1318677</v>
      </c>
      <c r="J15" s="103">
        <v>964128</v>
      </c>
      <c r="K15" s="103">
        <v>1770021</v>
      </c>
    </row>
    <row r="16" spans="1:12" x14ac:dyDescent="0.2">
      <c r="A16" s="100" t="s">
        <v>536</v>
      </c>
      <c r="B16" s="103">
        <v>21001</v>
      </c>
      <c r="C16" s="103">
        <v>19558</v>
      </c>
      <c r="D16" s="103">
        <v>117376</v>
      </c>
      <c r="E16" s="103">
        <v>110079</v>
      </c>
      <c r="F16" s="103">
        <v>129952</v>
      </c>
      <c r="G16" s="103">
        <v>132779</v>
      </c>
      <c r="H16" s="103">
        <v>219630</v>
      </c>
      <c r="I16" s="103">
        <v>312070</v>
      </c>
      <c r="J16" s="103">
        <v>241743</v>
      </c>
      <c r="K16" s="103">
        <v>481006</v>
      </c>
    </row>
    <row r="17" spans="1:12" x14ac:dyDescent="0.2">
      <c r="A17" s="100" t="s">
        <v>537</v>
      </c>
      <c r="B17" s="103">
        <v>3486</v>
      </c>
      <c r="C17" s="103">
        <v>4697</v>
      </c>
      <c r="D17" s="103">
        <v>19789</v>
      </c>
      <c r="E17" s="103">
        <v>24335</v>
      </c>
      <c r="F17" s="103">
        <v>33078</v>
      </c>
      <c r="G17" s="103">
        <v>32692</v>
      </c>
      <c r="H17" s="103">
        <v>51183</v>
      </c>
      <c r="I17" s="103">
        <v>73154</v>
      </c>
      <c r="J17" s="103">
        <v>57040</v>
      </c>
      <c r="K17" s="103">
        <v>132756</v>
      </c>
    </row>
    <row r="18" spans="1:12" x14ac:dyDescent="0.2">
      <c r="A18" s="100" t="s">
        <v>538</v>
      </c>
      <c r="B18" s="103">
        <v>93510</v>
      </c>
      <c r="C18" s="103">
        <v>113308</v>
      </c>
      <c r="D18" s="103">
        <v>537459</v>
      </c>
      <c r="E18" s="103">
        <v>454856</v>
      </c>
      <c r="F18" s="103">
        <v>511893</v>
      </c>
      <c r="G18" s="103">
        <v>510399</v>
      </c>
      <c r="H18" s="103">
        <v>783804</v>
      </c>
      <c r="I18" s="103">
        <v>1042368</v>
      </c>
      <c r="J18" s="103">
        <v>799084</v>
      </c>
      <c r="K18" s="103">
        <v>1574347</v>
      </c>
    </row>
    <row r="19" spans="1:12" x14ac:dyDescent="0.2">
      <c r="A19" s="100" t="s">
        <v>539</v>
      </c>
      <c r="B19" s="103">
        <v>15073</v>
      </c>
      <c r="C19" s="103">
        <v>13087</v>
      </c>
      <c r="D19" s="103">
        <v>60923</v>
      </c>
      <c r="E19" s="103">
        <v>66900</v>
      </c>
      <c r="F19" s="103">
        <v>65147</v>
      </c>
      <c r="G19" s="103">
        <v>75355</v>
      </c>
      <c r="H19" s="103">
        <v>109987</v>
      </c>
      <c r="I19" s="103">
        <v>174160</v>
      </c>
      <c r="J19" s="103">
        <v>134802</v>
      </c>
      <c r="K19" s="103">
        <v>309979</v>
      </c>
    </row>
    <row r="20" spans="1:12" x14ac:dyDescent="0.2">
      <c r="A20" s="100" t="s">
        <v>540</v>
      </c>
      <c r="B20" s="103">
        <v>28950</v>
      </c>
      <c r="C20" s="103">
        <v>29125</v>
      </c>
      <c r="D20" s="103">
        <v>128121</v>
      </c>
      <c r="E20" s="103">
        <v>105212</v>
      </c>
      <c r="F20" s="103">
        <v>110081</v>
      </c>
      <c r="G20" s="103">
        <v>124425</v>
      </c>
      <c r="H20" s="103">
        <v>170267</v>
      </c>
      <c r="I20" s="103">
        <v>234042</v>
      </c>
      <c r="J20" s="103">
        <v>191029</v>
      </c>
      <c r="K20" s="103">
        <v>438955</v>
      </c>
    </row>
    <row r="21" spans="1:12" x14ac:dyDescent="0.2">
      <c r="A21" s="105" t="s">
        <v>437</v>
      </c>
      <c r="B21" s="103">
        <v>36266</v>
      </c>
      <c r="C21" s="103">
        <v>35953</v>
      </c>
      <c r="D21" s="103">
        <v>155956</v>
      </c>
      <c r="E21" s="103">
        <v>145468</v>
      </c>
      <c r="F21" s="103">
        <v>143598</v>
      </c>
      <c r="G21" s="103">
        <v>157028</v>
      </c>
      <c r="H21" s="103">
        <v>225755</v>
      </c>
      <c r="I21" s="103">
        <v>289409</v>
      </c>
      <c r="J21" s="103">
        <v>211606</v>
      </c>
      <c r="K21" s="103">
        <v>386644</v>
      </c>
    </row>
    <row r="22" spans="1:12" ht="15" x14ac:dyDescent="0.25">
      <c r="A22" s="106" t="s">
        <v>5</v>
      </c>
      <c r="B22" s="103">
        <f>SUM(B5:B21)</f>
        <v>2511838</v>
      </c>
      <c r="C22" s="103">
        <f t="shared" ref="C22:K22" si="0">SUM(C5:C21)</f>
        <v>2819014</v>
      </c>
      <c r="D22" s="103">
        <f t="shared" si="0"/>
        <v>13368487</v>
      </c>
      <c r="E22" s="103">
        <f t="shared" si="0"/>
        <v>11566860</v>
      </c>
      <c r="F22" s="103">
        <f t="shared" si="0"/>
        <v>12008824</v>
      </c>
      <c r="G22" s="103">
        <f t="shared" si="0"/>
        <v>11928247</v>
      </c>
      <c r="H22" s="103">
        <f t="shared" si="0"/>
        <v>17035987</v>
      </c>
      <c r="I22" s="103">
        <f t="shared" si="0"/>
        <v>22264956</v>
      </c>
      <c r="J22" s="103">
        <f t="shared" si="0"/>
        <v>15615993</v>
      </c>
      <c r="K22" s="234">
        <f t="shared" si="0"/>
        <v>27779887</v>
      </c>
      <c r="L22" s="236"/>
    </row>
    <row r="24" spans="1:12" ht="15" x14ac:dyDescent="0.25">
      <c r="A24" s="327" t="s">
        <v>570</v>
      </c>
      <c r="B24" s="327"/>
      <c r="C24" s="327"/>
      <c r="D24" s="327"/>
      <c r="E24" s="327"/>
    </row>
    <row r="26" spans="1:12" x14ac:dyDescent="0.2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</row>
    <row r="27" spans="1:12" x14ac:dyDescent="0.2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4"/>
    </row>
    <row r="28" spans="1:12" x14ac:dyDescent="0.2">
      <c r="A28" s="242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4"/>
    </row>
    <row r="29" spans="1:12" x14ac:dyDescent="0.2">
      <c r="A29" s="24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4"/>
    </row>
    <row r="30" spans="1:12" x14ac:dyDescent="0.2">
      <c r="A30" s="24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4"/>
    </row>
    <row r="31" spans="1:12" x14ac:dyDescent="0.2">
      <c r="A31" s="24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4"/>
    </row>
    <row r="32" spans="1:12" x14ac:dyDescent="0.2">
      <c r="A32" s="24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4"/>
    </row>
    <row r="33" spans="1:18" x14ac:dyDescent="0.2">
      <c r="A33" s="24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4"/>
    </row>
    <row r="34" spans="1:18" x14ac:dyDescent="0.2">
      <c r="A34" s="24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4"/>
    </row>
    <row r="35" spans="1:18" x14ac:dyDescent="0.2">
      <c r="A35" s="24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4"/>
    </row>
    <row r="36" spans="1:18" x14ac:dyDescent="0.2">
      <c r="A36" s="24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4"/>
    </row>
    <row r="37" spans="1:18" x14ac:dyDescent="0.2">
      <c r="A37" s="24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4"/>
    </row>
    <row r="38" spans="1:18" x14ac:dyDescent="0.2">
      <c r="A38" s="24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4"/>
    </row>
    <row r="39" spans="1:18" x14ac:dyDescent="0.2">
      <c r="A39" s="242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4"/>
    </row>
    <row r="40" spans="1:18" x14ac:dyDescent="0.2">
      <c r="A40" s="242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4"/>
    </row>
    <row r="41" spans="1:18" x14ac:dyDescent="0.2">
      <c r="A41" s="242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4"/>
    </row>
    <row r="42" spans="1:18" ht="15" x14ac:dyDescent="0.25">
      <c r="A42" s="242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4"/>
      <c r="Q42" s="97"/>
      <c r="R42" s="97"/>
    </row>
    <row r="43" spans="1:18" x14ac:dyDescent="0.2">
      <c r="A43" s="242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4"/>
    </row>
    <row r="44" spans="1:18" x14ac:dyDescent="0.2">
      <c r="A44" s="24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4"/>
    </row>
    <row r="45" spans="1:18" ht="15" x14ac:dyDescent="0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8" ht="15" x14ac:dyDescent="0.25">
      <c r="A46" s="238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</row>
    <row r="47" spans="1:18" x14ac:dyDescent="0.2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</row>
    <row r="48" spans="1:18" s="109" customFormat="1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1:12" s="109" customFormat="1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2" s="110" customFormat="1" x14ac:dyDescent="0.2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</row>
    <row r="51" spans="1:12" x14ac:dyDescent="0.2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</row>
    <row r="52" spans="1:12" x14ac:dyDescent="0.2">
      <c r="A52" s="249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</row>
    <row r="53" spans="1:12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</row>
    <row r="57" spans="1:12" x14ac:dyDescent="0.2">
      <c r="C57" s="93"/>
    </row>
  </sheetData>
  <mergeCells count="1">
    <mergeCell ref="A24:E24"/>
  </mergeCells>
  <pageMargins left="0.75" right="0.75" top="1" bottom="1" header="0.5" footer="0.5"/>
  <pageSetup orientation="portrait" horizontalDpi="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workbookViewId="0">
      <selection activeCell="A2" sqref="A2:D2"/>
    </sheetView>
  </sheetViews>
  <sheetFormatPr defaultRowHeight="12.75" x14ac:dyDescent="0.2"/>
  <cols>
    <col min="1" max="1" width="39.42578125" style="2" customWidth="1"/>
    <col min="2" max="2" width="16.140625" style="2" customWidth="1"/>
    <col min="3" max="3" width="15.140625" style="2" customWidth="1"/>
    <col min="4" max="4" width="15.28515625" style="2" customWidth="1"/>
    <col min="5" max="5" width="10.5703125" style="2" bestFit="1" customWidth="1"/>
    <col min="6" max="6" width="12.28515625" style="2" customWidth="1"/>
    <col min="7" max="7" width="9.85546875" style="2" bestFit="1" customWidth="1"/>
    <col min="8" max="8" width="8.85546875" style="2" bestFit="1" customWidth="1"/>
    <col min="9" max="9" width="13.28515625" style="2" bestFit="1" customWidth="1"/>
    <col min="10" max="10" width="9.85546875" style="2" bestFit="1" customWidth="1"/>
    <col min="11" max="11" width="10.85546875" style="2" bestFit="1" customWidth="1"/>
    <col min="12" max="12" width="9.85546875" style="2" customWidth="1"/>
    <col min="13" max="16" width="9.140625" style="2"/>
    <col min="17" max="17" width="12.7109375" style="2" customWidth="1"/>
    <col min="18" max="16384" width="9.140625" style="2"/>
  </cols>
  <sheetData>
    <row r="1" spans="1:28" ht="13.5" thickBot="1" x14ac:dyDescent="0.25">
      <c r="A1" s="1" t="s">
        <v>496</v>
      </c>
    </row>
    <row r="2" spans="1:28" ht="15.75" x14ac:dyDescent="0.2">
      <c r="A2" s="313" t="s">
        <v>1</v>
      </c>
      <c r="B2" s="314"/>
      <c r="C2" s="314"/>
      <c r="D2" s="315"/>
      <c r="F2" s="2" t="s">
        <v>3</v>
      </c>
      <c r="T2" s="3"/>
    </row>
    <row r="3" spans="1:28" ht="15.75" x14ac:dyDescent="0.2">
      <c r="A3" s="316" t="s">
        <v>3</v>
      </c>
      <c r="B3" s="318" t="s">
        <v>4</v>
      </c>
      <c r="C3" s="319"/>
      <c r="D3" s="320" t="s">
        <v>5</v>
      </c>
      <c r="G3" s="2" t="s">
        <v>33</v>
      </c>
      <c r="H3" s="17" t="s">
        <v>34</v>
      </c>
      <c r="I3" s="17" t="s">
        <v>35</v>
      </c>
      <c r="J3" s="4"/>
    </row>
    <row r="4" spans="1:28" x14ac:dyDescent="0.2">
      <c r="A4" s="317"/>
      <c r="D4" s="321"/>
      <c r="F4" s="2" t="s">
        <v>24</v>
      </c>
      <c r="G4" s="2">
        <v>4362108</v>
      </c>
      <c r="H4" s="2">
        <v>5711994</v>
      </c>
      <c r="I4" s="16">
        <v>1349886</v>
      </c>
    </row>
    <row r="5" spans="1:28" ht="15.75" x14ac:dyDescent="0.2">
      <c r="A5" s="5"/>
      <c r="B5" s="6" t="s">
        <v>6</v>
      </c>
      <c r="C5" s="6" t="s">
        <v>7</v>
      </c>
      <c r="D5" s="7"/>
      <c r="E5" s="8"/>
      <c r="F5" s="2" t="s">
        <v>25</v>
      </c>
      <c r="G5" s="2">
        <v>9465166</v>
      </c>
      <c r="H5" s="2">
        <v>11143803</v>
      </c>
      <c r="I5" s="16">
        <v>1678637</v>
      </c>
    </row>
    <row r="6" spans="1:28" ht="15.75" x14ac:dyDescent="0.2">
      <c r="A6" s="10" t="s">
        <v>10</v>
      </c>
      <c r="B6" s="11">
        <v>4025586</v>
      </c>
      <c r="C6" s="11">
        <v>1686408</v>
      </c>
      <c r="D6" s="12">
        <v>5711994</v>
      </c>
      <c r="E6" s="13"/>
      <c r="F6" s="2" t="s">
        <v>26</v>
      </c>
      <c r="G6" s="2">
        <v>24318624</v>
      </c>
      <c r="H6" s="2">
        <v>24647677</v>
      </c>
      <c r="I6" s="16">
        <v>329053</v>
      </c>
    </row>
    <row r="7" spans="1:28" ht="15.75" x14ac:dyDescent="0.2">
      <c r="A7" s="10" t="s">
        <v>11</v>
      </c>
      <c r="B7" s="11">
        <v>3432630</v>
      </c>
      <c r="C7" s="11">
        <v>1392949</v>
      </c>
      <c r="D7" s="12">
        <v>4825579</v>
      </c>
      <c r="E7" s="13"/>
      <c r="F7" s="2" t="s">
        <v>27</v>
      </c>
      <c r="G7" s="2">
        <v>38331715</v>
      </c>
      <c r="H7" s="2">
        <v>36579076</v>
      </c>
      <c r="I7" s="16">
        <v>-1752639</v>
      </c>
    </row>
    <row r="8" spans="1:28" ht="15.75" x14ac:dyDescent="0.2">
      <c r="A8" s="10" t="s">
        <v>12</v>
      </c>
      <c r="B8" s="11">
        <v>4146016</v>
      </c>
      <c r="C8" s="11">
        <v>2172208</v>
      </c>
      <c r="D8" s="12">
        <v>6318224</v>
      </c>
      <c r="E8" s="13"/>
      <c r="F8" s="2" t="s">
        <v>28</v>
      </c>
      <c r="G8" s="2">
        <v>20208776</v>
      </c>
      <c r="H8" s="2">
        <v>21980824</v>
      </c>
      <c r="I8" s="16">
        <v>1772048</v>
      </c>
      <c r="AB8" s="15"/>
    </row>
    <row r="9" spans="1:28" ht="15.75" x14ac:dyDescent="0.2">
      <c r="A9" s="10" t="s">
        <v>13</v>
      </c>
      <c r="B9" s="11">
        <v>7290661</v>
      </c>
      <c r="C9" s="11">
        <v>4205891</v>
      </c>
      <c r="D9" s="12">
        <v>11496552</v>
      </c>
      <c r="E9" s="13"/>
      <c r="F9" s="2" t="s">
        <v>29</v>
      </c>
      <c r="G9" s="2">
        <v>6984383</v>
      </c>
      <c r="H9" s="2">
        <v>8336425</v>
      </c>
      <c r="I9" s="16">
        <v>1352042</v>
      </c>
    </row>
    <row r="10" spans="1:28" ht="15.75" x14ac:dyDescent="0.2">
      <c r="A10" s="10" t="s">
        <v>14</v>
      </c>
      <c r="B10" s="11">
        <v>7380297</v>
      </c>
      <c r="C10" s="11">
        <v>5770828</v>
      </c>
      <c r="D10" s="12">
        <v>13151125</v>
      </c>
      <c r="E10" s="13"/>
      <c r="F10" s="2" t="s">
        <v>30</v>
      </c>
      <c r="G10" s="2">
        <v>5186398</v>
      </c>
      <c r="H10" s="2">
        <v>5576373</v>
      </c>
      <c r="I10" s="16">
        <v>389975</v>
      </c>
    </row>
    <row r="11" spans="1:28" ht="15.75" x14ac:dyDescent="0.2">
      <c r="A11" s="10" t="s">
        <v>15</v>
      </c>
      <c r="B11" s="11">
        <v>9980940</v>
      </c>
      <c r="C11" s="11">
        <v>9644685</v>
      </c>
      <c r="D11" s="12">
        <v>19625625</v>
      </c>
      <c r="E11" s="13"/>
      <c r="F11" s="2" t="s">
        <v>31</v>
      </c>
      <c r="G11" s="2">
        <v>16313567</v>
      </c>
      <c r="H11" s="2">
        <v>18348594</v>
      </c>
      <c r="I11" s="16">
        <v>2035027</v>
      </c>
    </row>
    <row r="12" spans="1:28" ht="15.75" x14ac:dyDescent="0.2">
      <c r="A12" s="10" t="s">
        <v>16</v>
      </c>
      <c r="B12" s="11">
        <v>7599243</v>
      </c>
      <c r="C12" s="11">
        <v>9354208</v>
      </c>
      <c r="D12" s="12">
        <v>16953451</v>
      </c>
      <c r="E12" s="13"/>
      <c r="F12" s="2" t="s">
        <v>32</v>
      </c>
      <c r="G12" s="2">
        <v>125170737</v>
      </c>
      <c r="H12" s="2">
        <v>132324766</v>
      </c>
      <c r="I12" s="16">
        <v>7154029</v>
      </c>
    </row>
    <row r="13" spans="1:28" ht="15.75" x14ac:dyDescent="0.2">
      <c r="A13" s="10" t="s">
        <v>17</v>
      </c>
      <c r="B13" s="11">
        <v>6952482</v>
      </c>
      <c r="C13" s="11">
        <v>7816296</v>
      </c>
      <c r="D13" s="12">
        <v>14768778</v>
      </c>
      <c r="E13" s="13"/>
    </row>
    <row r="14" spans="1:28" ht="15.75" x14ac:dyDescent="0.2">
      <c r="A14" s="10" t="s">
        <v>18</v>
      </c>
      <c r="B14" s="11">
        <v>3082015</v>
      </c>
      <c r="C14" s="11">
        <v>4130031</v>
      </c>
      <c r="D14" s="12">
        <v>7212046</v>
      </c>
      <c r="E14" s="13"/>
      <c r="G14" s="2" t="s">
        <v>33</v>
      </c>
      <c r="H14" s="17" t="s">
        <v>34</v>
      </c>
      <c r="I14" s="17" t="s">
        <v>35</v>
      </c>
    </row>
    <row r="15" spans="1:28" ht="15.75" x14ac:dyDescent="0.2">
      <c r="A15" s="10" t="s">
        <v>19</v>
      </c>
      <c r="B15" s="11">
        <v>3827701</v>
      </c>
      <c r="C15" s="11">
        <v>4508724</v>
      </c>
      <c r="D15" s="12">
        <v>8336425</v>
      </c>
      <c r="E15" s="13"/>
      <c r="F15" s="2" t="s">
        <v>24</v>
      </c>
      <c r="G15" s="18">
        <f>G4/1000000</f>
        <v>4.3621080000000001</v>
      </c>
      <c r="H15" s="18">
        <f t="shared" ref="H15:I15" si="0">H4/1000000</f>
        <v>5.7119939999999998</v>
      </c>
      <c r="I15" s="2">
        <f t="shared" si="0"/>
        <v>1.3498859999999999</v>
      </c>
    </row>
    <row r="16" spans="1:28" ht="15.75" x14ac:dyDescent="0.2">
      <c r="A16" s="10" t="s">
        <v>20</v>
      </c>
      <c r="B16" s="11">
        <v>1703629</v>
      </c>
      <c r="C16" s="11">
        <v>2078793</v>
      </c>
      <c r="D16" s="12">
        <v>3782422</v>
      </c>
      <c r="E16" s="13"/>
      <c r="F16" s="2" t="s">
        <v>25</v>
      </c>
      <c r="G16" s="18">
        <f t="shared" ref="G16:I23" si="1">G5/1000000</f>
        <v>9.465166</v>
      </c>
      <c r="H16" s="18">
        <f t="shared" si="1"/>
        <v>11.143803</v>
      </c>
      <c r="I16" s="2">
        <f t="shared" si="1"/>
        <v>1.6786369999999999</v>
      </c>
    </row>
    <row r="17" spans="1:9" ht="15.75" x14ac:dyDescent="0.2">
      <c r="A17" s="10" t="s">
        <v>21</v>
      </c>
      <c r="B17" s="11">
        <v>839105</v>
      </c>
      <c r="C17" s="11">
        <v>954846</v>
      </c>
      <c r="D17" s="12">
        <v>1793951</v>
      </c>
      <c r="E17" s="13"/>
      <c r="F17" s="2" t="s">
        <v>26</v>
      </c>
      <c r="G17" s="18">
        <f t="shared" si="1"/>
        <v>24.318624</v>
      </c>
      <c r="H17" s="18">
        <f t="shared" si="1"/>
        <v>24.647677000000002</v>
      </c>
      <c r="I17" s="2">
        <f t="shared" si="1"/>
        <v>0.32905299999999998</v>
      </c>
    </row>
    <row r="18" spans="1:9" ht="15.75" x14ac:dyDescent="0.2">
      <c r="A18" s="10" t="s">
        <v>22</v>
      </c>
      <c r="B18" s="11">
        <v>4805136</v>
      </c>
      <c r="C18" s="11">
        <v>4558740</v>
      </c>
      <c r="D18" s="12">
        <v>9363876</v>
      </c>
      <c r="E18" s="13"/>
      <c r="F18" s="2" t="s">
        <v>27</v>
      </c>
      <c r="G18" s="18">
        <f t="shared" si="1"/>
        <v>38.331715000000003</v>
      </c>
      <c r="H18" s="18">
        <f t="shared" si="1"/>
        <v>36.579076000000001</v>
      </c>
      <c r="I18" s="139">
        <f t="shared" si="1"/>
        <v>-1.7526390000000001</v>
      </c>
    </row>
    <row r="19" spans="1:9" ht="15.75" x14ac:dyDescent="0.2">
      <c r="A19" s="10" t="s">
        <v>23</v>
      </c>
      <c r="B19" s="11">
        <v>4787509</v>
      </c>
      <c r="C19" s="11">
        <v>4197209</v>
      </c>
      <c r="D19" s="12">
        <v>8984718</v>
      </c>
      <c r="E19" s="13"/>
      <c r="F19" s="2" t="s">
        <v>28</v>
      </c>
      <c r="G19" s="18">
        <f t="shared" si="1"/>
        <v>20.208776</v>
      </c>
      <c r="H19" s="18">
        <f t="shared" si="1"/>
        <v>21.980823999999998</v>
      </c>
      <c r="I19" s="2">
        <f t="shared" si="1"/>
        <v>1.7720480000000001</v>
      </c>
    </row>
    <row r="20" spans="1:9" ht="15.75" x14ac:dyDescent="0.2">
      <c r="A20" s="10" t="s">
        <v>5</v>
      </c>
      <c r="B20" s="11">
        <v>69852950</v>
      </c>
      <c r="C20" s="11">
        <v>62471816</v>
      </c>
      <c r="D20" s="12">
        <v>132324766</v>
      </c>
      <c r="E20" s="13"/>
      <c r="F20" s="2" t="s">
        <v>29</v>
      </c>
      <c r="G20" s="18">
        <f t="shared" si="1"/>
        <v>6.9843830000000002</v>
      </c>
      <c r="H20" s="18">
        <f t="shared" si="1"/>
        <v>8.3364250000000002</v>
      </c>
      <c r="I20" s="2">
        <f t="shared" si="1"/>
        <v>1.352042</v>
      </c>
    </row>
    <row r="21" spans="1:9" x14ac:dyDescent="0.2">
      <c r="F21" s="2" t="s">
        <v>30</v>
      </c>
      <c r="G21" s="18">
        <f t="shared" si="1"/>
        <v>5.1863979999999996</v>
      </c>
      <c r="H21" s="18">
        <f t="shared" si="1"/>
        <v>5.5763730000000002</v>
      </c>
      <c r="I21" s="2">
        <f t="shared" si="1"/>
        <v>0.38997500000000002</v>
      </c>
    </row>
    <row r="22" spans="1:9" x14ac:dyDescent="0.2">
      <c r="F22" s="2" t="s">
        <v>31</v>
      </c>
      <c r="G22" s="18">
        <f t="shared" si="1"/>
        <v>16.313566999999999</v>
      </c>
      <c r="H22" s="18">
        <f t="shared" si="1"/>
        <v>18.348593999999999</v>
      </c>
      <c r="I22" s="2">
        <f t="shared" si="1"/>
        <v>2.0350269999999999</v>
      </c>
    </row>
    <row r="23" spans="1:9" ht="15.75" x14ac:dyDescent="0.2">
      <c r="A23" s="137"/>
      <c r="B23" s="138"/>
      <c r="C23" s="138"/>
      <c r="D23" s="138"/>
      <c r="F23" s="2" t="s">
        <v>32</v>
      </c>
      <c r="G23" s="18">
        <f>G12/1000000</f>
        <v>125.170737</v>
      </c>
      <c r="H23" s="18">
        <f t="shared" si="1"/>
        <v>132.32476600000001</v>
      </c>
      <c r="I23" s="2">
        <f t="shared" si="1"/>
        <v>7.1540290000000004</v>
      </c>
    </row>
    <row r="24" spans="1:9" x14ac:dyDescent="0.2">
      <c r="A24" s="323" t="s">
        <v>589</v>
      </c>
      <c r="B24" s="323"/>
      <c r="C24" s="323"/>
      <c r="D24" s="323"/>
    </row>
    <row r="25" spans="1:9" ht="15.75" x14ac:dyDescent="0.2">
      <c r="A25" s="140"/>
      <c r="B25" s="140"/>
      <c r="C25" s="140"/>
      <c r="D25" s="139"/>
    </row>
    <row r="26" spans="1:9" x14ac:dyDescent="0.2">
      <c r="A26" s="139"/>
      <c r="B26" s="139"/>
      <c r="C26" s="139"/>
      <c r="D26" s="139"/>
    </row>
    <row r="45" spans="2:12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2:12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2:12" x14ac:dyDescent="0.2">
      <c r="B47" s="123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2:12" x14ac:dyDescent="0.2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2:17" x14ac:dyDescent="0.2"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2"/>
    </row>
    <row r="50" spans="2:17" ht="15" x14ac:dyDescent="0.2">
      <c r="B50" s="125"/>
      <c r="C50" s="126"/>
      <c r="D50" s="126"/>
      <c r="E50" s="124"/>
      <c r="F50" s="124"/>
      <c r="G50" s="124"/>
      <c r="H50" s="124"/>
      <c r="I50" s="124"/>
      <c r="J50" s="124"/>
      <c r="K50" s="124"/>
      <c r="L50" s="122"/>
    </row>
    <row r="51" spans="2:17" ht="15" x14ac:dyDescent="0.2">
      <c r="B51" s="125"/>
      <c r="C51" s="123"/>
      <c r="D51" s="126"/>
      <c r="E51" s="124"/>
      <c r="F51" s="124"/>
      <c r="G51" s="124"/>
      <c r="H51" s="124"/>
      <c r="I51" s="124"/>
      <c r="J51" s="124"/>
      <c r="K51" s="124"/>
      <c r="L51" s="122"/>
    </row>
    <row r="52" spans="2:17" ht="15" x14ac:dyDescent="0.2">
      <c r="B52" s="125"/>
      <c r="C52" s="127"/>
      <c r="D52" s="126"/>
      <c r="E52" s="124"/>
      <c r="F52" s="124"/>
      <c r="G52" s="124"/>
      <c r="H52" s="124"/>
      <c r="I52" s="124"/>
      <c r="J52" s="124"/>
      <c r="K52" s="124"/>
      <c r="L52" s="122"/>
    </row>
    <row r="53" spans="2:17" s="122" customFormat="1" ht="15" x14ac:dyDescent="0.2">
      <c r="B53" s="125"/>
      <c r="C53" s="128"/>
      <c r="D53" s="126"/>
      <c r="E53" s="124"/>
      <c r="F53" s="124"/>
      <c r="G53" s="124"/>
      <c r="H53" s="124"/>
      <c r="I53" s="124"/>
      <c r="J53" s="124"/>
      <c r="K53" s="124"/>
    </row>
    <row r="54" spans="2:17" s="122" customFormat="1" ht="15" x14ac:dyDescent="0.2">
      <c r="B54" s="125"/>
      <c r="C54" s="127"/>
      <c r="D54" s="126"/>
      <c r="E54" s="124"/>
      <c r="F54" s="124"/>
      <c r="G54" s="124"/>
      <c r="H54" s="124"/>
      <c r="I54" s="124"/>
      <c r="J54" s="124"/>
      <c r="K54" s="124"/>
    </row>
    <row r="55" spans="2:17" s="122" customFormat="1" x14ac:dyDescent="0.2">
      <c r="B55" s="123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2:17" s="122" customFormat="1" x14ac:dyDescent="0.2">
      <c r="B56" s="123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2:17" s="122" customFormat="1" ht="18" customHeight="1" x14ac:dyDescent="0.2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2:17" s="122" customFormat="1" ht="15.75" x14ac:dyDescent="0.2">
      <c r="B58" s="132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</row>
    <row r="59" spans="2:17" s="122" customFormat="1" ht="15.75" x14ac:dyDescent="0.2">
      <c r="B59" s="132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</row>
    <row r="60" spans="2:17" s="122" customFormat="1" ht="15.75" x14ac:dyDescent="0.2">
      <c r="B60" s="132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</row>
    <row r="61" spans="2:17" s="134" customFormat="1" ht="11.25" x14ac:dyDescent="0.2">
      <c r="B61" s="133"/>
      <c r="C61" s="129"/>
      <c r="Q61" s="131"/>
    </row>
    <row r="62" spans="2:17" s="122" customFormat="1" x14ac:dyDescent="0.2"/>
    <row r="63" spans="2:17" s="122" customFormat="1" x14ac:dyDescent="0.2"/>
    <row r="103" spans="5:7" x14ac:dyDescent="0.2">
      <c r="E103" s="1"/>
    </row>
    <row r="105" spans="5:7" x14ac:dyDescent="0.2">
      <c r="E105" s="17"/>
      <c r="G105" s="17"/>
    </row>
    <row r="123" spans="5:5" x14ac:dyDescent="0.2">
      <c r="E123" s="1"/>
    </row>
    <row r="124" spans="5:5" x14ac:dyDescent="0.2">
      <c r="E124" s="16"/>
    </row>
    <row r="125" spans="5:5" x14ac:dyDescent="0.2">
      <c r="E125" s="16"/>
    </row>
    <row r="126" spans="5:5" x14ac:dyDescent="0.2">
      <c r="E126" s="16"/>
    </row>
    <row r="127" spans="5:5" x14ac:dyDescent="0.2">
      <c r="E127" s="16"/>
    </row>
    <row r="128" spans="5:5" x14ac:dyDescent="0.2">
      <c r="E128" s="16"/>
    </row>
    <row r="129" spans="5:5" x14ac:dyDescent="0.2">
      <c r="E129" s="16"/>
    </row>
    <row r="130" spans="5:5" x14ac:dyDescent="0.2">
      <c r="E130" s="16"/>
    </row>
    <row r="131" spans="5:5" x14ac:dyDescent="0.2">
      <c r="E131" s="16"/>
    </row>
    <row r="132" spans="5:5" x14ac:dyDescent="0.2">
      <c r="E132" s="16"/>
    </row>
  </sheetData>
  <mergeCells count="5">
    <mergeCell ref="A24:D24"/>
    <mergeCell ref="A2:D2"/>
    <mergeCell ref="A3:A4"/>
    <mergeCell ref="B3:C3"/>
    <mergeCell ref="D3:D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zoomScale="85" workbookViewId="0">
      <selection activeCell="A2" sqref="A2"/>
    </sheetView>
  </sheetViews>
  <sheetFormatPr defaultColWidth="8.7109375" defaultRowHeight="14.25" x14ac:dyDescent="0.2"/>
  <cols>
    <col min="1" max="1" width="22.85546875" style="95" customWidth="1"/>
    <col min="2" max="2" width="13.42578125" style="95" bestFit="1" customWidth="1"/>
    <col min="3" max="3" width="14.85546875" style="95" bestFit="1" customWidth="1"/>
    <col min="4" max="4" width="14.28515625" style="95" bestFit="1" customWidth="1"/>
    <col min="5" max="5" width="13.42578125" style="95" bestFit="1" customWidth="1"/>
    <col min="6" max="7" width="13.7109375" style="95" bestFit="1" customWidth="1"/>
    <col min="8" max="8" width="13.42578125" style="95" bestFit="1" customWidth="1"/>
    <col min="9" max="9" width="14.28515625" style="95" bestFit="1" customWidth="1"/>
    <col min="10" max="10" width="12.85546875" style="95" customWidth="1"/>
    <col min="11" max="11" width="11.85546875" style="95" customWidth="1"/>
    <col min="12" max="16384" width="8.7109375" style="95"/>
  </cols>
  <sheetData>
    <row r="2" spans="1:15" ht="75" x14ac:dyDescent="0.25">
      <c r="A2" s="94" t="s">
        <v>448</v>
      </c>
    </row>
    <row r="3" spans="1:15" ht="15" x14ac:dyDescent="0.25">
      <c r="O3" s="97"/>
    </row>
    <row r="4" spans="1:15" ht="30" x14ac:dyDescent="0.25">
      <c r="A4" s="98"/>
      <c r="B4" s="251" t="s">
        <v>541</v>
      </c>
      <c r="C4" s="250" t="s">
        <v>450</v>
      </c>
      <c r="D4" s="250" t="s">
        <v>542</v>
      </c>
      <c r="E4" s="250" t="s">
        <v>543</v>
      </c>
      <c r="F4" s="250" t="s">
        <v>544</v>
      </c>
      <c r="G4" s="250" t="s">
        <v>545</v>
      </c>
      <c r="H4" s="250" t="s">
        <v>546</v>
      </c>
      <c r="I4" s="250" t="s">
        <v>547</v>
      </c>
      <c r="J4" s="250" t="s">
        <v>451</v>
      </c>
      <c r="K4" s="250" t="s">
        <v>452</v>
      </c>
    </row>
    <row r="5" spans="1:15" ht="15" x14ac:dyDescent="0.2">
      <c r="A5" s="252" t="s">
        <v>418</v>
      </c>
      <c r="B5" s="346"/>
      <c r="C5" s="347"/>
      <c r="D5" s="347"/>
      <c r="E5" s="347"/>
      <c r="F5" s="347"/>
      <c r="G5" s="347"/>
      <c r="H5" s="347"/>
      <c r="I5" s="347"/>
      <c r="J5" s="347"/>
      <c r="K5" s="348"/>
    </row>
    <row r="6" spans="1:15" ht="15" x14ac:dyDescent="0.2">
      <c r="A6" s="252" t="s">
        <v>453</v>
      </c>
      <c r="B6" s="103">
        <v>129986</v>
      </c>
      <c r="C6" s="103">
        <v>118299</v>
      </c>
      <c r="D6" s="103">
        <v>485920</v>
      </c>
      <c r="E6" s="103">
        <v>403188</v>
      </c>
      <c r="F6" s="103">
        <v>412555</v>
      </c>
      <c r="G6" s="103">
        <v>410733</v>
      </c>
      <c r="H6" s="103">
        <v>580262</v>
      </c>
      <c r="I6" s="103">
        <v>799955</v>
      </c>
      <c r="J6" s="103">
        <v>688288</v>
      </c>
      <c r="K6" s="103">
        <v>1666214</v>
      </c>
    </row>
    <row r="7" spans="1:15" ht="15" x14ac:dyDescent="0.2">
      <c r="A7" s="253" t="s">
        <v>422</v>
      </c>
      <c r="B7" s="103">
        <v>362598</v>
      </c>
      <c r="C7" s="103">
        <v>392820</v>
      </c>
      <c r="D7" s="103">
        <v>1681621</v>
      </c>
      <c r="E7" s="103">
        <v>1359107</v>
      </c>
      <c r="F7" s="103">
        <v>1339462</v>
      </c>
      <c r="G7" s="103">
        <v>1257223</v>
      </c>
      <c r="H7" s="103">
        <v>1756787</v>
      </c>
      <c r="I7" s="103">
        <v>2143455</v>
      </c>
      <c r="J7" s="103">
        <v>1411506</v>
      </c>
      <c r="K7" s="103">
        <v>2235935</v>
      </c>
    </row>
    <row r="8" spans="1:15" ht="15" x14ac:dyDescent="0.2">
      <c r="A8" s="253" t="s">
        <v>423</v>
      </c>
      <c r="B8" s="103">
        <v>65211</v>
      </c>
      <c r="C8" s="103">
        <v>76364</v>
      </c>
      <c r="D8" s="103">
        <v>360427</v>
      </c>
      <c r="E8" s="103">
        <v>307626</v>
      </c>
      <c r="F8" s="103">
        <v>313230</v>
      </c>
      <c r="G8" s="103">
        <v>304115</v>
      </c>
      <c r="H8" s="103">
        <v>418694</v>
      </c>
      <c r="I8" s="103">
        <v>550345</v>
      </c>
      <c r="J8" s="103">
        <v>353247</v>
      </c>
      <c r="K8" s="103">
        <v>572389</v>
      </c>
    </row>
    <row r="9" spans="1:15" ht="15" x14ac:dyDescent="0.2">
      <c r="A9" s="253" t="s">
        <v>424</v>
      </c>
      <c r="B9" s="103">
        <v>409053</v>
      </c>
      <c r="C9" s="103">
        <v>446936</v>
      </c>
      <c r="D9" s="103">
        <v>2088613</v>
      </c>
      <c r="E9" s="103">
        <v>1719196</v>
      </c>
      <c r="F9" s="103">
        <v>1756311</v>
      </c>
      <c r="G9" s="103">
        <v>1690904</v>
      </c>
      <c r="H9" s="103">
        <v>2320567</v>
      </c>
      <c r="I9" s="103">
        <v>2958574</v>
      </c>
      <c r="J9" s="103">
        <v>1969096</v>
      </c>
      <c r="K9" s="103">
        <v>3305099</v>
      </c>
    </row>
    <row r="10" spans="1:15" ht="15" x14ac:dyDescent="0.2">
      <c r="A10" s="253" t="s">
        <v>425</v>
      </c>
      <c r="B10" s="103">
        <v>404979</v>
      </c>
      <c r="C10" s="103">
        <v>456964</v>
      </c>
      <c r="D10" s="103">
        <v>2202078</v>
      </c>
      <c r="E10" s="103">
        <v>1870742</v>
      </c>
      <c r="F10" s="103">
        <v>1896963</v>
      </c>
      <c r="G10" s="103">
        <v>1847746</v>
      </c>
      <c r="H10" s="103">
        <v>2566149</v>
      </c>
      <c r="I10" s="103">
        <v>3269977</v>
      </c>
      <c r="J10" s="103">
        <v>2202485</v>
      </c>
      <c r="K10" s="103">
        <v>3673801</v>
      </c>
    </row>
    <row r="11" spans="1:15" ht="15" x14ac:dyDescent="0.2">
      <c r="A11" s="253" t="s">
        <v>426</v>
      </c>
      <c r="B11" s="103">
        <v>325185</v>
      </c>
      <c r="C11" s="103">
        <v>379391</v>
      </c>
      <c r="D11" s="103">
        <v>1901589</v>
      </c>
      <c r="E11" s="103">
        <v>1669119</v>
      </c>
      <c r="F11" s="103">
        <v>1733749</v>
      </c>
      <c r="G11" s="103">
        <v>1750599</v>
      </c>
      <c r="H11" s="103">
        <v>2491056</v>
      </c>
      <c r="I11" s="103">
        <v>3233779</v>
      </c>
      <c r="J11" s="103">
        <v>2218185</v>
      </c>
      <c r="K11" s="103">
        <v>3850689</v>
      </c>
    </row>
    <row r="12" spans="1:15" ht="15" x14ac:dyDescent="0.2">
      <c r="A12" s="253" t="s">
        <v>427</v>
      </c>
      <c r="B12" s="103">
        <v>100474</v>
      </c>
      <c r="C12" s="103">
        <v>130034</v>
      </c>
      <c r="D12" s="103">
        <v>673675</v>
      </c>
      <c r="E12" s="103">
        <v>649744</v>
      </c>
      <c r="F12" s="103">
        <v>690089</v>
      </c>
      <c r="G12" s="103">
        <v>689881</v>
      </c>
      <c r="H12" s="103">
        <v>1042331</v>
      </c>
      <c r="I12" s="103">
        <v>1387849</v>
      </c>
      <c r="J12" s="103">
        <v>978279</v>
      </c>
      <c r="K12" s="103">
        <v>1661187</v>
      </c>
    </row>
    <row r="13" spans="1:15" ht="15" x14ac:dyDescent="0.2">
      <c r="A13" s="253" t="s">
        <v>428</v>
      </c>
      <c r="B13" s="103">
        <v>303716</v>
      </c>
      <c r="C13" s="103">
        <v>356641</v>
      </c>
      <c r="D13" s="103">
        <v>1711630</v>
      </c>
      <c r="E13" s="103">
        <v>1501327</v>
      </c>
      <c r="F13" s="103">
        <v>1573830</v>
      </c>
      <c r="G13" s="103">
        <v>1579167</v>
      </c>
      <c r="H13" s="103">
        <v>2276068</v>
      </c>
      <c r="I13" s="103">
        <v>2983215</v>
      </c>
      <c r="J13" s="103">
        <v>2111309</v>
      </c>
      <c r="K13" s="103">
        <v>3668657</v>
      </c>
    </row>
    <row r="14" spans="1:15" ht="15" x14ac:dyDescent="0.2">
      <c r="A14" s="253" t="s">
        <v>429</v>
      </c>
      <c r="B14" s="103">
        <v>45032</v>
      </c>
      <c r="C14" s="103">
        <v>49610</v>
      </c>
      <c r="D14" s="103">
        <v>260753</v>
      </c>
      <c r="E14" s="103">
        <v>258930</v>
      </c>
      <c r="F14" s="103">
        <v>288292</v>
      </c>
      <c r="G14" s="103">
        <v>291226</v>
      </c>
      <c r="H14" s="103">
        <v>450638</v>
      </c>
      <c r="I14" s="103">
        <v>646854</v>
      </c>
      <c r="J14" s="103">
        <v>441799</v>
      </c>
      <c r="K14" s="103">
        <v>857259</v>
      </c>
    </row>
    <row r="15" spans="1:15" ht="15" x14ac:dyDescent="0.2">
      <c r="A15" s="253" t="s">
        <v>430</v>
      </c>
      <c r="B15" s="103">
        <v>57533</v>
      </c>
      <c r="C15" s="103">
        <v>71760</v>
      </c>
      <c r="D15" s="103">
        <v>354167</v>
      </c>
      <c r="E15" s="103">
        <v>345222</v>
      </c>
      <c r="F15" s="103">
        <v>375711</v>
      </c>
      <c r="G15" s="103">
        <v>414399</v>
      </c>
      <c r="H15" s="103">
        <v>600082</v>
      </c>
      <c r="I15" s="103">
        <v>847073</v>
      </c>
      <c r="J15" s="103">
        <v>642367</v>
      </c>
      <c r="K15" s="103">
        <v>1194949</v>
      </c>
    </row>
    <row r="16" spans="1:15" ht="15" x14ac:dyDescent="0.2">
      <c r="A16" s="253" t="s">
        <v>431</v>
      </c>
      <c r="B16" s="103">
        <v>109785</v>
      </c>
      <c r="C16" s="103">
        <v>124467</v>
      </c>
      <c r="D16" s="103">
        <v>628390</v>
      </c>
      <c r="E16" s="103">
        <v>575809</v>
      </c>
      <c r="F16" s="103">
        <v>634883</v>
      </c>
      <c r="G16" s="103">
        <v>659576</v>
      </c>
      <c r="H16" s="103">
        <v>972727</v>
      </c>
      <c r="I16" s="103">
        <v>1318677</v>
      </c>
      <c r="J16" s="103">
        <v>964128</v>
      </c>
      <c r="K16" s="103">
        <v>1770021</v>
      </c>
    </row>
    <row r="17" spans="1:17" ht="15" x14ac:dyDescent="0.2">
      <c r="A17" s="252" t="s">
        <v>536</v>
      </c>
      <c r="B17" s="103">
        <v>21001</v>
      </c>
      <c r="C17" s="103">
        <v>19558</v>
      </c>
      <c r="D17" s="103">
        <v>117376</v>
      </c>
      <c r="E17" s="103">
        <v>110079</v>
      </c>
      <c r="F17" s="103">
        <v>129952</v>
      </c>
      <c r="G17" s="103">
        <v>132779</v>
      </c>
      <c r="H17" s="103">
        <v>219630</v>
      </c>
      <c r="I17" s="103">
        <v>312070</v>
      </c>
      <c r="J17" s="103">
        <v>241743</v>
      </c>
      <c r="K17" s="103">
        <v>481006</v>
      </c>
    </row>
    <row r="18" spans="1:17" ht="15" x14ac:dyDescent="0.2">
      <c r="A18" s="252" t="s">
        <v>537</v>
      </c>
      <c r="B18" s="103">
        <v>3486</v>
      </c>
      <c r="C18" s="103">
        <v>4697</v>
      </c>
      <c r="D18" s="103">
        <v>19789</v>
      </c>
      <c r="E18" s="103">
        <v>24335</v>
      </c>
      <c r="F18" s="103">
        <v>33078</v>
      </c>
      <c r="G18" s="103">
        <v>32692</v>
      </c>
      <c r="H18" s="103">
        <v>51183</v>
      </c>
      <c r="I18" s="103">
        <v>73154</v>
      </c>
      <c r="J18" s="103">
        <v>57040</v>
      </c>
      <c r="K18" s="103">
        <v>132756</v>
      </c>
    </row>
    <row r="19" spans="1:17" ht="15" x14ac:dyDescent="0.2">
      <c r="A19" s="252" t="s">
        <v>538</v>
      </c>
      <c r="B19" s="103">
        <v>93510</v>
      </c>
      <c r="C19" s="103">
        <v>113308</v>
      </c>
      <c r="D19" s="103">
        <v>537459</v>
      </c>
      <c r="E19" s="103">
        <v>454856</v>
      </c>
      <c r="F19" s="103">
        <v>511893</v>
      </c>
      <c r="G19" s="103">
        <v>510399</v>
      </c>
      <c r="H19" s="103">
        <v>783804</v>
      </c>
      <c r="I19" s="103">
        <v>1042368</v>
      </c>
      <c r="J19" s="103">
        <v>799084</v>
      </c>
      <c r="K19" s="103">
        <v>1574347</v>
      </c>
    </row>
    <row r="20" spans="1:17" ht="15" x14ac:dyDescent="0.25">
      <c r="A20" s="252" t="s">
        <v>539</v>
      </c>
      <c r="B20" s="103">
        <v>15073</v>
      </c>
      <c r="C20" s="103">
        <v>13087</v>
      </c>
      <c r="D20" s="103">
        <v>60923</v>
      </c>
      <c r="E20" s="103">
        <v>66900</v>
      </c>
      <c r="F20" s="103">
        <v>65147</v>
      </c>
      <c r="G20" s="103">
        <v>75355</v>
      </c>
      <c r="H20" s="103">
        <v>109987</v>
      </c>
      <c r="I20" s="103">
        <v>174160</v>
      </c>
      <c r="J20" s="103">
        <v>134802</v>
      </c>
      <c r="K20" s="103">
        <v>309979</v>
      </c>
      <c r="P20" s="97"/>
      <c r="Q20" s="97"/>
    </row>
    <row r="21" spans="1:17" ht="14.25" customHeight="1" x14ac:dyDescent="0.2">
      <c r="A21" s="252" t="s">
        <v>540</v>
      </c>
      <c r="B21" s="103">
        <v>28950</v>
      </c>
      <c r="C21" s="103">
        <v>29125</v>
      </c>
      <c r="D21" s="103">
        <v>128121</v>
      </c>
      <c r="E21" s="103">
        <v>105212</v>
      </c>
      <c r="F21" s="103">
        <v>110081</v>
      </c>
      <c r="G21" s="103">
        <v>124425</v>
      </c>
      <c r="H21" s="103">
        <v>170267</v>
      </c>
      <c r="I21" s="103">
        <v>234042</v>
      </c>
      <c r="J21" s="103">
        <v>191029</v>
      </c>
      <c r="K21" s="103">
        <v>438955</v>
      </c>
    </row>
    <row r="22" spans="1:17" ht="14.25" customHeight="1" x14ac:dyDescent="0.2">
      <c r="A22" s="254" t="s">
        <v>437</v>
      </c>
      <c r="B22" s="103">
        <v>36266</v>
      </c>
      <c r="C22" s="103">
        <v>35953</v>
      </c>
      <c r="D22" s="103">
        <v>155956</v>
      </c>
      <c r="E22" s="103">
        <v>145468</v>
      </c>
      <c r="F22" s="103">
        <v>143598</v>
      </c>
      <c r="G22" s="103">
        <v>157028</v>
      </c>
      <c r="H22" s="103">
        <v>225755</v>
      </c>
      <c r="I22" s="103">
        <v>289409</v>
      </c>
      <c r="J22" s="103">
        <v>211606</v>
      </c>
      <c r="K22" s="103">
        <v>386644</v>
      </c>
    </row>
    <row r="23" spans="1:17" ht="15" x14ac:dyDescent="0.25">
      <c r="A23" s="106" t="s">
        <v>5</v>
      </c>
      <c r="B23" s="106">
        <f t="shared" ref="B23:K23" si="0">SUM(B6:B22)</f>
        <v>2511838</v>
      </c>
      <c r="C23" s="106">
        <f t="shared" si="0"/>
        <v>2819014</v>
      </c>
      <c r="D23" s="106">
        <f t="shared" si="0"/>
        <v>13368487</v>
      </c>
      <c r="E23" s="106">
        <f t="shared" si="0"/>
        <v>11566860</v>
      </c>
      <c r="F23" s="106">
        <f t="shared" si="0"/>
        <v>12008824</v>
      </c>
      <c r="G23" s="106">
        <f t="shared" si="0"/>
        <v>11928247</v>
      </c>
      <c r="H23" s="106">
        <f t="shared" si="0"/>
        <v>17035987</v>
      </c>
      <c r="I23" s="106">
        <f t="shared" si="0"/>
        <v>22264956</v>
      </c>
      <c r="J23" s="106">
        <f t="shared" si="0"/>
        <v>15615993</v>
      </c>
      <c r="K23" s="106">
        <f t="shared" si="0"/>
        <v>27779887</v>
      </c>
    </row>
    <row r="24" spans="1:17" ht="15" x14ac:dyDescent="0.25">
      <c r="A24" s="106" t="s">
        <v>454</v>
      </c>
      <c r="B24" s="256">
        <f>B23-B6</f>
        <v>2381852</v>
      </c>
      <c r="C24" s="256">
        <f t="shared" ref="C24:K24" si="1">C23-C6</f>
        <v>2700715</v>
      </c>
      <c r="D24" s="256">
        <f t="shared" si="1"/>
        <v>12882567</v>
      </c>
      <c r="E24" s="256">
        <f t="shared" si="1"/>
        <v>11163672</v>
      </c>
      <c r="F24" s="256">
        <f t="shared" si="1"/>
        <v>11596269</v>
      </c>
      <c r="G24" s="256">
        <f t="shared" si="1"/>
        <v>11517514</v>
      </c>
      <c r="H24" s="256">
        <f t="shared" si="1"/>
        <v>16455725</v>
      </c>
      <c r="I24" s="256">
        <f t="shared" si="1"/>
        <v>21465001</v>
      </c>
      <c r="J24" s="256">
        <f t="shared" si="1"/>
        <v>14927705</v>
      </c>
      <c r="K24" s="256">
        <f t="shared" si="1"/>
        <v>26113673</v>
      </c>
    </row>
    <row r="25" spans="1:17" ht="15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7" s="109" customFormat="1" ht="15" x14ac:dyDescent="0.25">
      <c r="A26" s="255" t="s">
        <v>455</v>
      </c>
      <c r="B26" s="257">
        <f>(B7+B8+B9+B10)/B24</f>
        <v>0.52137622320782318</v>
      </c>
      <c r="C26" s="257">
        <f t="shared" ref="C26:K26" si="2">(C7+C8+C9+C10)/C24</f>
        <v>0.50841499380719546</v>
      </c>
      <c r="D26" s="257">
        <f t="shared" si="2"/>
        <v>0.49157431123781464</v>
      </c>
      <c r="E26" s="257">
        <f t="shared" si="2"/>
        <v>0.47087293499844857</v>
      </c>
      <c r="F26" s="257">
        <f t="shared" si="2"/>
        <v>0.45755803008709095</v>
      </c>
      <c r="G26" s="257">
        <f t="shared" si="2"/>
        <v>0.44280284790624086</v>
      </c>
      <c r="H26" s="257">
        <f t="shared" si="2"/>
        <v>0.42916352819459491</v>
      </c>
      <c r="I26" s="257">
        <f t="shared" si="2"/>
        <v>0.41566972207455288</v>
      </c>
      <c r="J26" s="257">
        <f t="shared" si="2"/>
        <v>0.39767224767638426</v>
      </c>
      <c r="K26" s="257">
        <f t="shared" si="2"/>
        <v>0.37479308253572757</v>
      </c>
    </row>
    <row r="27" spans="1:17" s="109" customFormat="1" ht="15" x14ac:dyDescent="0.25">
      <c r="A27" s="255" t="s">
        <v>548</v>
      </c>
      <c r="B27" s="257">
        <f>(B19+B20+B21+B22)/B24</f>
        <v>7.2968009767189562E-2</v>
      </c>
      <c r="C27" s="257">
        <f t="shared" ref="C27:K27" si="3">(C19+C20+C21+C22)/C24</f>
        <v>7.0897151309930892E-2</v>
      </c>
      <c r="D27" s="257">
        <f t="shared" si="3"/>
        <v>6.8500245331539908E-2</v>
      </c>
      <c r="E27" s="257">
        <f t="shared" si="3"/>
        <v>6.9191928963874966E-2</v>
      </c>
      <c r="F27" s="257">
        <f t="shared" si="3"/>
        <v>7.1636747991961902E-2</v>
      </c>
      <c r="G27" s="257">
        <f t="shared" si="3"/>
        <v>7.5294633894085125E-2</v>
      </c>
      <c r="H27" s="257">
        <f t="shared" si="3"/>
        <v>7.8380806679742163E-2</v>
      </c>
      <c r="I27" s="257">
        <f t="shared" si="3"/>
        <v>8.1061212156477422E-2</v>
      </c>
      <c r="J27" s="257">
        <f t="shared" si="3"/>
        <v>8.953291882442746E-2</v>
      </c>
      <c r="K27" s="257">
        <f t="shared" si="3"/>
        <v>0.10377417990950565</v>
      </c>
    </row>
    <row r="29" spans="1:17" x14ac:dyDescent="0.2">
      <c r="A29" s="336" t="s">
        <v>569</v>
      </c>
      <c r="B29" s="336"/>
      <c r="C29" s="336"/>
      <c r="D29" s="336"/>
      <c r="E29" s="336"/>
    </row>
  </sheetData>
  <mergeCells count="2">
    <mergeCell ref="B5:K5"/>
    <mergeCell ref="A29:E29"/>
  </mergeCells>
  <pageMargins left="0.75" right="0.75" top="1" bottom="1" header="0.5" footer="0.5"/>
  <pageSetup orientation="portrait" horizontalDpi="0" verticalDpi="0" copies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ColWidth="8.7109375" defaultRowHeight="12.75" x14ac:dyDescent="0.2"/>
  <cols>
    <col min="1" max="1" width="36.5703125" style="20" bestFit="1" customWidth="1"/>
    <col min="2" max="11" width="13.42578125" style="20" bestFit="1" customWidth="1"/>
    <col min="12" max="12" width="15.7109375" style="20" customWidth="1"/>
    <col min="13" max="16384" width="8.7109375" style="20"/>
  </cols>
  <sheetData>
    <row r="1" spans="1:15" x14ac:dyDescent="0.2">
      <c r="A1" s="312" t="s">
        <v>456</v>
      </c>
    </row>
    <row r="2" spans="1:15" ht="25.5" x14ac:dyDescent="0.2">
      <c r="A2" s="50" t="s">
        <v>457</v>
      </c>
    </row>
    <row r="3" spans="1:15" ht="18" x14ac:dyDescent="0.25">
      <c r="A3" s="51"/>
      <c r="O3" s="55"/>
    </row>
    <row r="4" spans="1:15" x14ac:dyDescent="0.2">
      <c r="A4" s="51"/>
    </row>
    <row r="5" spans="1:15" x14ac:dyDescent="0.2">
      <c r="A5" s="52"/>
      <c r="B5" s="217" t="s">
        <v>458</v>
      </c>
      <c r="C5" s="217" t="s">
        <v>459</v>
      </c>
      <c r="D5" s="217" t="s">
        <v>460</v>
      </c>
      <c r="E5" s="217" t="s">
        <v>461</v>
      </c>
      <c r="F5" s="217" t="s">
        <v>462</v>
      </c>
      <c r="G5" s="217" t="s">
        <v>463</v>
      </c>
      <c r="H5" s="217" t="s">
        <v>464</v>
      </c>
      <c r="I5" s="217" t="s">
        <v>465</v>
      </c>
      <c r="J5" s="217" t="s">
        <v>466</v>
      </c>
      <c r="K5" s="217" t="s">
        <v>467</v>
      </c>
    </row>
    <row r="6" spans="1:15" s="90" customFormat="1" ht="15" x14ac:dyDescent="0.2">
      <c r="A6" s="199" t="s">
        <v>421</v>
      </c>
      <c r="B6" s="25">
        <v>288834</v>
      </c>
      <c r="C6" s="25">
        <v>947392</v>
      </c>
      <c r="D6" s="25">
        <v>649283</v>
      </c>
      <c r="E6" s="25">
        <v>2172659</v>
      </c>
      <c r="F6" s="25">
        <v>391960</v>
      </c>
      <c r="G6" s="25">
        <v>829975</v>
      </c>
      <c r="H6" s="25">
        <v>412860</v>
      </c>
      <c r="I6" s="25">
        <v>154808</v>
      </c>
      <c r="J6" s="25">
        <v>77008</v>
      </c>
      <c r="K6" s="25">
        <v>64831</v>
      </c>
      <c r="L6" s="27">
        <v>5989610</v>
      </c>
    </row>
    <row r="7" spans="1:15" ht="15" x14ac:dyDescent="0.2">
      <c r="A7" s="198" t="s">
        <v>422</v>
      </c>
      <c r="B7" s="25">
        <v>452764</v>
      </c>
      <c r="C7" s="25">
        <v>2154865</v>
      </c>
      <c r="D7" s="25">
        <v>1682824</v>
      </c>
      <c r="E7" s="25">
        <v>6543132</v>
      </c>
      <c r="F7" s="25">
        <v>1065845</v>
      </c>
      <c r="G7" s="25">
        <v>1419871</v>
      </c>
      <c r="H7" s="25">
        <v>626404</v>
      </c>
      <c r="I7" s="25">
        <v>259455</v>
      </c>
      <c r="J7" s="25">
        <v>119463</v>
      </c>
      <c r="K7" s="25">
        <v>74356</v>
      </c>
      <c r="L7" s="27">
        <v>14398979</v>
      </c>
    </row>
    <row r="8" spans="1:15" ht="15" x14ac:dyDescent="0.2">
      <c r="A8" s="198" t="s">
        <v>423</v>
      </c>
      <c r="B8" s="25">
        <v>68039</v>
      </c>
      <c r="C8" s="25">
        <v>411378</v>
      </c>
      <c r="D8" s="25">
        <v>388632</v>
      </c>
      <c r="E8" s="25">
        <v>1632999</v>
      </c>
      <c r="F8" s="25">
        <v>314889</v>
      </c>
      <c r="G8" s="25">
        <v>338580</v>
      </c>
      <c r="H8" s="25">
        <v>122870</v>
      </c>
      <c r="I8" s="25">
        <v>57059</v>
      </c>
      <c r="J8" s="25">
        <v>23117</v>
      </c>
      <c r="K8" s="25">
        <v>12288</v>
      </c>
      <c r="L8" s="27">
        <v>3369851</v>
      </c>
    </row>
    <row r="9" spans="1:15" ht="15" x14ac:dyDescent="0.2">
      <c r="A9" s="198" t="s">
        <v>424</v>
      </c>
      <c r="B9" s="25">
        <v>410262</v>
      </c>
      <c r="C9" s="25">
        <v>2447565</v>
      </c>
      <c r="D9" s="25">
        <v>2142637</v>
      </c>
      <c r="E9" s="25">
        <v>9447840</v>
      </c>
      <c r="F9" s="25">
        <v>1511900</v>
      </c>
      <c r="G9" s="25">
        <v>1812651</v>
      </c>
      <c r="H9" s="25">
        <v>680948</v>
      </c>
      <c r="I9" s="25">
        <v>260751</v>
      </c>
      <c r="J9" s="25">
        <v>109054</v>
      </c>
      <c r="K9" s="25">
        <v>62786</v>
      </c>
      <c r="L9" s="27">
        <v>18886394</v>
      </c>
    </row>
    <row r="10" spans="1:15" ht="15" x14ac:dyDescent="0.2">
      <c r="A10" s="198" t="s">
        <v>425</v>
      </c>
      <c r="B10" s="25">
        <v>379666</v>
      </c>
      <c r="C10" s="25">
        <v>2321139</v>
      </c>
      <c r="D10" s="25">
        <v>2208853</v>
      </c>
      <c r="E10" s="25">
        <v>10806679</v>
      </c>
      <c r="F10" s="25">
        <v>1680113</v>
      </c>
      <c r="G10" s="25">
        <v>1947697</v>
      </c>
      <c r="H10" s="25">
        <v>727508</v>
      </c>
      <c r="I10" s="25">
        <v>278534</v>
      </c>
      <c r="J10" s="25">
        <v>118236</v>
      </c>
      <c r="K10" s="25">
        <v>59481</v>
      </c>
      <c r="L10" s="27">
        <v>20527906</v>
      </c>
    </row>
    <row r="11" spans="1:15" ht="15" x14ac:dyDescent="0.2">
      <c r="A11" s="198" t="s">
        <v>426</v>
      </c>
      <c r="B11" s="25">
        <v>290422</v>
      </c>
      <c r="C11" s="25">
        <v>1898571</v>
      </c>
      <c r="D11" s="25">
        <v>1878321</v>
      </c>
      <c r="E11" s="25">
        <v>10771321</v>
      </c>
      <c r="F11" s="25">
        <v>1641235</v>
      </c>
      <c r="G11" s="25">
        <v>1996388</v>
      </c>
      <c r="H11" s="25">
        <v>723408</v>
      </c>
      <c r="I11" s="25">
        <v>274667</v>
      </c>
      <c r="J11" s="25">
        <v>102640</v>
      </c>
      <c r="K11" s="25">
        <v>57740</v>
      </c>
      <c r="L11" s="27">
        <v>19634713</v>
      </c>
    </row>
    <row r="12" spans="1:15" ht="15" x14ac:dyDescent="0.2">
      <c r="A12" s="198" t="s">
        <v>427</v>
      </c>
      <c r="B12" s="25">
        <v>91557</v>
      </c>
      <c r="C12" s="25">
        <v>628886</v>
      </c>
      <c r="D12" s="25">
        <v>692188</v>
      </c>
      <c r="E12" s="25">
        <v>4438565</v>
      </c>
      <c r="F12" s="25">
        <v>841539</v>
      </c>
      <c r="G12" s="25">
        <v>866853</v>
      </c>
      <c r="H12" s="25">
        <v>293631</v>
      </c>
      <c r="I12" s="25">
        <v>109633</v>
      </c>
      <c r="J12" s="25">
        <v>42355</v>
      </c>
      <c r="K12" s="25">
        <v>21432</v>
      </c>
      <c r="L12" s="27">
        <v>8026639</v>
      </c>
    </row>
    <row r="13" spans="1:15" ht="15" x14ac:dyDescent="0.2">
      <c r="A13" s="198" t="s">
        <v>428</v>
      </c>
      <c r="B13" s="25">
        <v>242976</v>
      </c>
      <c r="C13" s="25">
        <v>1482920</v>
      </c>
      <c r="D13" s="25">
        <v>1611518</v>
      </c>
      <c r="E13" s="25">
        <v>10304592</v>
      </c>
      <c r="F13" s="25">
        <v>1490197</v>
      </c>
      <c r="G13" s="25">
        <v>1927507</v>
      </c>
      <c r="H13" s="25">
        <v>657588</v>
      </c>
      <c r="I13" s="25">
        <v>250717</v>
      </c>
      <c r="J13" s="25">
        <v>106009</v>
      </c>
      <c r="K13" s="25">
        <v>53724</v>
      </c>
      <c r="L13" s="27">
        <v>18127748</v>
      </c>
    </row>
    <row r="14" spans="1:15" ht="15" x14ac:dyDescent="0.2">
      <c r="A14" s="198" t="s">
        <v>429</v>
      </c>
      <c r="B14" s="25">
        <v>37944</v>
      </c>
      <c r="C14" s="25">
        <v>225438</v>
      </c>
      <c r="D14" s="25">
        <v>261478</v>
      </c>
      <c r="E14" s="25">
        <v>1992457</v>
      </c>
      <c r="F14" s="25">
        <v>406536</v>
      </c>
      <c r="G14" s="25">
        <v>447846</v>
      </c>
      <c r="H14" s="25">
        <v>142414</v>
      </c>
      <c r="I14" s="25">
        <v>58321</v>
      </c>
      <c r="J14" s="25">
        <v>15858</v>
      </c>
      <c r="K14" s="25">
        <v>8972</v>
      </c>
      <c r="L14" s="27">
        <v>3597264</v>
      </c>
    </row>
    <row r="15" spans="1:15" ht="15" x14ac:dyDescent="0.2">
      <c r="A15" s="198" t="s">
        <v>430</v>
      </c>
      <c r="B15" s="25">
        <v>50196</v>
      </c>
      <c r="C15" s="25">
        <v>314229</v>
      </c>
      <c r="D15" s="25">
        <v>353367</v>
      </c>
      <c r="E15" s="25">
        <v>2789652</v>
      </c>
      <c r="F15" s="25">
        <v>499753</v>
      </c>
      <c r="G15" s="25">
        <v>604799</v>
      </c>
      <c r="H15" s="25">
        <v>196773</v>
      </c>
      <c r="I15" s="25">
        <v>69004</v>
      </c>
      <c r="J15" s="25">
        <v>26322</v>
      </c>
      <c r="K15" s="25">
        <v>11744</v>
      </c>
      <c r="L15" s="27">
        <v>4915839</v>
      </c>
    </row>
    <row r="16" spans="1:15" ht="15" x14ac:dyDescent="0.2">
      <c r="A16" s="198" t="s">
        <v>431</v>
      </c>
      <c r="B16" s="25">
        <v>83529</v>
      </c>
      <c r="C16" s="25">
        <v>495324</v>
      </c>
      <c r="D16" s="25">
        <v>546369</v>
      </c>
      <c r="E16" s="25">
        <v>4471519</v>
      </c>
      <c r="F16" s="25">
        <v>750185</v>
      </c>
      <c r="G16" s="25">
        <v>925322</v>
      </c>
      <c r="H16" s="25">
        <v>323994</v>
      </c>
      <c r="I16" s="25">
        <v>120173</v>
      </c>
      <c r="J16" s="25">
        <v>43168</v>
      </c>
      <c r="K16" s="25">
        <v>25088</v>
      </c>
      <c r="L16" s="27">
        <v>7784671</v>
      </c>
    </row>
    <row r="17" spans="1:12" ht="15" x14ac:dyDescent="0.2">
      <c r="A17" s="199" t="s">
        <v>432</v>
      </c>
      <c r="B17" s="25">
        <v>17697</v>
      </c>
      <c r="C17" s="25">
        <v>102122</v>
      </c>
      <c r="D17" s="25">
        <v>121918</v>
      </c>
      <c r="E17" s="25">
        <v>979876</v>
      </c>
      <c r="F17" s="25">
        <v>205582</v>
      </c>
      <c r="G17" s="25">
        <v>240006</v>
      </c>
      <c r="H17" s="25">
        <v>80042</v>
      </c>
      <c r="I17" s="25">
        <v>28431</v>
      </c>
      <c r="J17" s="25">
        <v>9144</v>
      </c>
      <c r="K17" s="25">
        <v>3662</v>
      </c>
      <c r="L17" s="27">
        <v>1788480</v>
      </c>
    </row>
    <row r="18" spans="1:12" ht="15" x14ac:dyDescent="0.2">
      <c r="A18" s="199" t="s">
        <v>433</v>
      </c>
      <c r="B18" s="25">
        <v>1976</v>
      </c>
      <c r="C18" s="25">
        <v>20709</v>
      </c>
      <c r="D18" s="25">
        <v>26831</v>
      </c>
      <c r="E18" s="25">
        <v>230986</v>
      </c>
      <c r="F18" s="25">
        <v>55579</v>
      </c>
      <c r="G18" s="25">
        <v>62865</v>
      </c>
      <c r="H18" s="25">
        <v>21132</v>
      </c>
      <c r="I18" s="25">
        <v>7177</v>
      </c>
      <c r="J18" s="25">
        <v>3183</v>
      </c>
      <c r="K18" s="25">
        <v>2270</v>
      </c>
      <c r="L18" s="27">
        <v>432708</v>
      </c>
    </row>
    <row r="19" spans="1:12" s="141" customFormat="1" ht="15" x14ac:dyDescent="0.2">
      <c r="A19" s="261" t="s">
        <v>434</v>
      </c>
      <c r="B19" s="25">
        <v>60087</v>
      </c>
      <c r="C19" s="25">
        <v>427795</v>
      </c>
      <c r="D19" s="25">
        <v>456315</v>
      </c>
      <c r="E19" s="25">
        <v>3645254</v>
      </c>
      <c r="F19" s="25">
        <v>554999</v>
      </c>
      <c r="G19" s="25">
        <v>794352</v>
      </c>
      <c r="H19" s="25">
        <v>322689</v>
      </c>
      <c r="I19" s="25">
        <v>106492</v>
      </c>
      <c r="J19" s="25">
        <v>45321</v>
      </c>
      <c r="K19" s="25">
        <v>28652</v>
      </c>
      <c r="L19" s="25">
        <v>6441956</v>
      </c>
    </row>
    <row r="20" spans="1:12" s="141" customFormat="1" ht="15" x14ac:dyDescent="0.2">
      <c r="A20" s="261" t="s">
        <v>435</v>
      </c>
      <c r="B20" s="25">
        <v>10556</v>
      </c>
      <c r="C20" s="25">
        <v>60323</v>
      </c>
      <c r="D20" s="25">
        <v>66628</v>
      </c>
      <c r="E20" s="25">
        <v>540444</v>
      </c>
      <c r="F20" s="25">
        <v>108624</v>
      </c>
      <c r="G20" s="25">
        <v>153020</v>
      </c>
      <c r="H20" s="25">
        <v>49558</v>
      </c>
      <c r="I20" s="25">
        <v>22773</v>
      </c>
      <c r="J20" s="25">
        <v>10011</v>
      </c>
      <c r="K20" s="25">
        <v>6133</v>
      </c>
      <c r="L20" s="25">
        <v>1028070</v>
      </c>
    </row>
    <row r="21" spans="1:12" s="141" customFormat="1" ht="15" x14ac:dyDescent="0.2">
      <c r="A21" s="261" t="s">
        <v>436</v>
      </c>
      <c r="B21" s="25">
        <v>18572</v>
      </c>
      <c r="C21" s="25">
        <v>107696</v>
      </c>
      <c r="D21" s="25">
        <v>112514</v>
      </c>
      <c r="E21" s="25">
        <v>859429</v>
      </c>
      <c r="F21" s="25">
        <v>129036</v>
      </c>
      <c r="G21" s="25">
        <v>192153</v>
      </c>
      <c r="H21" s="25">
        <v>89932</v>
      </c>
      <c r="I21" s="25">
        <v>34786</v>
      </c>
      <c r="J21" s="25">
        <v>12026</v>
      </c>
      <c r="K21" s="25">
        <v>10872</v>
      </c>
      <c r="L21" s="25">
        <v>1567016</v>
      </c>
    </row>
    <row r="22" spans="1:12" s="141" customFormat="1" ht="15" x14ac:dyDescent="0.2">
      <c r="A22" s="262" t="s">
        <v>437</v>
      </c>
      <c r="B22" s="25">
        <v>20502</v>
      </c>
      <c r="C22" s="25">
        <v>134185</v>
      </c>
      <c r="D22" s="25">
        <v>130436</v>
      </c>
      <c r="E22" s="25">
        <v>899214</v>
      </c>
      <c r="F22" s="25">
        <v>152845</v>
      </c>
      <c r="G22" s="25">
        <v>233972</v>
      </c>
      <c r="H22" s="25">
        <v>107872</v>
      </c>
      <c r="I22" s="25">
        <v>61334</v>
      </c>
      <c r="J22" s="25">
        <v>22613</v>
      </c>
      <c r="K22" s="25">
        <v>33559</v>
      </c>
      <c r="L22" s="25">
        <v>1796532</v>
      </c>
    </row>
    <row r="23" spans="1:12" ht="15" x14ac:dyDescent="0.2">
      <c r="A23" s="80" t="s">
        <v>5</v>
      </c>
      <c r="B23" s="25">
        <f>SUM(B6:B22)</f>
        <v>2525579</v>
      </c>
      <c r="C23" s="25">
        <f t="shared" ref="C23:L23" si="0">SUM(C6:C22)</f>
        <v>14180537</v>
      </c>
      <c r="D23" s="25">
        <f t="shared" si="0"/>
        <v>13330112</v>
      </c>
      <c r="E23" s="25">
        <f t="shared" si="0"/>
        <v>72526618</v>
      </c>
      <c r="F23" s="25">
        <f t="shared" si="0"/>
        <v>11800817</v>
      </c>
      <c r="G23" s="25">
        <f t="shared" si="0"/>
        <v>14793857</v>
      </c>
      <c r="H23" s="25">
        <f t="shared" si="0"/>
        <v>5579623</v>
      </c>
      <c r="I23" s="25">
        <f t="shared" si="0"/>
        <v>2154115</v>
      </c>
      <c r="J23" s="25">
        <f t="shared" si="0"/>
        <v>885528</v>
      </c>
      <c r="K23" s="25">
        <f t="shared" si="0"/>
        <v>537590</v>
      </c>
      <c r="L23" s="25">
        <f t="shared" si="0"/>
        <v>138314376</v>
      </c>
    </row>
    <row r="24" spans="1:12" ht="15" x14ac:dyDescent="0.2">
      <c r="A24" s="53" t="s">
        <v>468</v>
      </c>
      <c r="B24" s="259">
        <f>(B7+B8+B9+B10)/B23</f>
        <v>0.51898237988199936</v>
      </c>
      <c r="C24" s="259">
        <f t="shared" ref="C24:K24" si="1">(C7+C8+C9+C10)/C23</f>
        <v>0.51725452992365517</v>
      </c>
      <c r="D24" s="259">
        <f t="shared" si="1"/>
        <v>0.48183736190663662</v>
      </c>
      <c r="E24" s="259">
        <f t="shared" si="1"/>
        <v>0.39200297468716933</v>
      </c>
      <c r="F24" s="259">
        <f t="shared" si="1"/>
        <v>0.38749410316251831</v>
      </c>
      <c r="G24" s="259">
        <f t="shared" si="1"/>
        <v>0.37304666389569668</v>
      </c>
      <c r="H24" s="259">
        <f t="shared" si="1"/>
        <v>0.38671609175028493</v>
      </c>
      <c r="I24" s="259">
        <f t="shared" si="1"/>
        <v>0.39728566023633838</v>
      </c>
      <c r="J24" s="259">
        <f t="shared" si="1"/>
        <v>0.41768300945876358</v>
      </c>
      <c r="K24" s="259">
        <f t="shared" si="1"/>
        <v>0.38860655890176526</v>
      </c>
      <c r="L24" s="260"/>
    </row>
    <row r="25" spans="1:12" s="141" customFormat="1" x14ac:dyDescent="0.2">
      <c r="A25" s="186" t="s">
        <v>469</v>
      </c>
      <c r="B25" s="259">
        <f t="shared" ref="B25:K25" si="2">SUM(B19:B22)/B23</f>
        <v>4.3442315603669499E-2</v>
      </c>
      <c r="C25" s="259">
        <f t="shared" si="2"/>
        <v>5.1478939055693028E-2</v>
      </c>
      <c r="D25" s="259">
        <f t="shared" si="2"/>
        <v>5.7455856334890511E-2</v>
      </c>
      <c r="E25" s="259">
        <f t="shared" si="2"/>
        <v>8.1960818854120571E-2</v>
      </c>
      <c r="F25" s="259">
        <f t="shared" si="2"/>
        <v>8.0121910203335922E-2</v>
      </c>
      <c r="G25" s="259">
        <f t="shared" si="2"/>
        <v>9.2842387215179928E-2</v>
      </c>
      <c r="H25" s="259">
        <f t="shared" si="2"/>
        <v>0.10216658007180772</v>
      </c>
      <c r="I25" s="259">
        <f t="shared" si="2"/>
        <v>0.10462997565125354</v>
      </c>
      <c r="J25" s="259">
        <f t="shared" si="2"/>
        <v>0.10160153038639094</v>
      </c>
      <c r="K25" s="259">
        <f t="shared" si="2"/>
        <v>0.14735393143473652</v>
      </c>
    </row>
    <row r="26" spans="1:12" s="141" customFormat="1" x14ac:dyDescent="0.2">
      <c r="A26" s="186" t="s">
        <v>470</v>
      </c>
      <c r="B26" s="259">
        <v>0.56371788790232602</v>
      </c>
      <c r="C26" s="259">
        <v>0.5880652716764958</v>
      </c>
      <c r="D26" s="259">
        <v>0.53589948376690555</v>
      </c>
      <c r="E26" s="259">
        <v>0.42516324959632462</v>
      </c>
      <c r="F26" s="259">
        <v>0.41418128902713758</v>
      </c>
      <c r="G26" s="259">
        <v>0.41370260924963109</v>
      </c>
      <c r="H26" s="259">
        <v>0.42614535820582172</v>
      </c>
      <c r="I26" s="259">
        <v>0.44614594311295103</v>
      </c>
      <c r="J26" s="259">
        <v>0.46304011926123284</v>
      </c>
      <c r="K26" s="259">
        <v>0.46888861700264611</v>
      </c>
    </row>
    <row r="27" spans="1:12" s="141" customFormat="1" x14ac:dyDescent="0.2">
      <c r="A27" s="186" t="s">
        <v>471</v>
      </c>
      <c r="B27" s="259">
        <v>5.3885518204998796E-2</v>
      </c>
      <c r="C27" s="259">
        <v>4.7156443090547201E-2</v>
      </c>
      <c r="D27" s="259">
        <v>5.487384239199572E-2</v>
      </c>
      <c r="E27" s="259">
        <v>8.0949858576008726E-2</v>
      </c>
      <c r="F27" s="259">
        <v>7.7460607633376352E-2</v>
      </c>
      <c r="G27" s="259">
        <v>8.8623157327109098E-2</v>
      </c>
      <c r="H27" s="259">
        <v>9.7644226393435674E-2</v>
      </c>
      <c r="I27" s="259">
        <v>0.10000415654161436</v>
      </c>
      <c r="J27" s="259">
        <v>9.2020624496636533E-2</v>
      </c>
      <c r="K27" s="259">
        <v>0.12178083349037905</v>
      </c>
    </row>
    <row r="29" spans="1:12" ht="14.25" x14ac:dyDescent="0.2">
      <c r="A29" s="336" t="s">
        <v>614</v>
      </c>
      <c r="B29" s="336"/>
      <c r="C29" s="336"/>
      <c r="D29" s="336"/>
    </row>
  </sheetData>
  <mergeCells count="1">
    <mergeCell ref="A29:D29"/>
  </mergeCells>
  <pageMargins left="0.75" right="0.75" top="1" bottom="1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C6"/>
    </sheetView>
  </sheetViews>
  <sheetFormatPr defaultRowHeight="15" x14ac:dyDescent="0.25"/>
  <cols>
    <col min="1" max="1" width="21" customWidth="1"/>
    <col min="2" max="2" width="18" customWidth="1"/>
    <col min="3" max="3" width="16.28515625" customWidth="1"/>
  </cols>
  <sheetData>
    <row r="1" spans="1:3" ht="31.5" customHeight="1" x14ac:dyDescent="0.25">
      <c r="A1" s="349" t="s">
        <v>549</v>
      </c>
      <c r="B1" s="349"/>
      <c r="C1" s="349"/>
    </row>
    <row r="2" spans="1:3" ht="31.5" customHeight="1" x14ac:dyDescent="0.25">
      <c r="A2" s="266"/>
      <c r="B2" s="264" t="s">
        <v>202</v>
      </c>
      <c r="C2" s="264" t="s">
        <v>497</v>
      </c>
    </row>
    <row r="3" spans="1:3" x14ac:dyDescent="0.25">
      <c r="A3" s="178" t="s">
        <v>514</v>
      </c>
      <c r="B3" s="265">
        <v>0.45100000000000001</v>
      </c>
      <c r="C3" s="265">
        <v>7.3999999999999996E-2</v>
      </c>
    </row>
    <row r="4" spans="1:3" ht="30" x14ac:dyDescent="0.25">
      <c r="A4" s="181" t="s">
        <v>615</v>
      </c>
      <c r="B4" s="265">
        <v>0.38300000000000001</v>
      </c>
      <c r="C4" s="265">
        <v>0.104</v>
      </c>
    </row>
    <row r="5" spans="1:3" x14ac:dyDescent="0.25">
      <c r="A5" s="178" t="s">
        <v>516</v>
      </c>
      <c r="B5" s="265">
        <v>0.35699999999999998</v>
      </c>
      <c r="C5" s="265">
        <v>0.109</v>
      </c>
    </row>
    <row r="6" spans="1:3" x14ac:dyDescent="0.25">
      <c r="A6" s="178" t="s">
        <v>517</v>
      </c>
      <c r="B6" s="265">
        <v>0.40500000000000003</v>
      </c>
      <c r="C6" s="265">
        <v>9.1999999999999998E-2</v>
      </c>
    </row>
    <row r="7" spans="1:3" x14ac:dyDescent="0.25">
      <c r="A7" s="328" t="s">
        <v>550</v>
      </c>
      <c r="B7" s="328"/>
      <c r="C7" s="328"/>
    </row>
  </sheetData>
  <mergeCells count="2">
    <mergeCell ref="A1:C1"/>
    <mergeCell ref="A7:C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:E23"/>
    </sheetView>
  </sheetViews>
  <sheetFormatPr defaultRowHeight="15" x14ac:dyDescent="0.25"/>
  <cols>
    <col min="1" max="1" width="22" customWidth="1"/>
    <col min="2" max="5" width="12.7109375" customWidth="1"/>
  </cols>
  <sheetData>
    <row r="1" spans="1:5" ht="15" customHeight="1" x14ac:dyDescent="0.25">
      <c r="A1" s="349" t="s">
        <v>623</v>
      </c>
      <c r="B1" s="349"/>
      <c r="C1" s="349"/>
      <c r="D1" s="349"/>
      <c r="E1" s="349"/>
    </row>
    <row r="2" spans="1:5" ht="30" customHeight="1" x14ac:dyDescent="0.25">
      <c r="A2" s="264" t="s">
        <v>391</v>
      </c>
      <c r="B2" s="264">
        <v>1990</v>
      </c>
      <c r="C2" s="264">
        <v>2000</v>
      </c>
      <c r="D2" s="264">
        <v>2010</v>
      </c>
      <c r="E2" s="264" t="s">
        <v>561</v>
      </c>
    </row>
    <row r="3" spans="1:5" ht="15" customHeight="1" x14ac:dyDescent="0.25">
      <c r="A3" s="181" t="s">
        <v>221</v>
      </c>
      <c r="B3" s="306" t="s">
        <v>616</v>
      </c>
      <c r="C3" s="307">
        <v>24.68</v>
      </c>
      <c r="D3" s="307">
        <v>24.64</v>
      </c>
      <c r="E3" s="307">
        <v>-0.04</v>
      </c>
    </row>
    <row r="4" spans="1:5" ht="15" customHeight="1" x14ac:dyDescent="0.25">
      <c r="A4" s="181" t="s">
        <v>241</v>
      </c>
      <c r="B4" s="307">
        <v>21.1</v>
      </c>
      <c r="C4" s="307">
        <v>24.06</v>
      </c>
      <c r="D4" s="307">
        <v>24.19</v>
      </c>
      <c r="E4" s="307">
        <v>0.13</v>
      </c>
    </row>
    <row r="5" spans="1:5" ht="15" customHeight="1" x14ac:dyDescent="0.25">
      <c r="A5" s="181" t="s">
        <v>551</v>
      </c>
      <c r="B5" s="307">
        <v>23.99</v>
      </c>
      <c r="C5" s="307">
        <v>27.06</v>
      </c>
      <c r="D5" s="307">
        <v>26.78</v>
      </c>
      <c r="E5" s="307">
        <v>-0.28000000000000003</v>
      </c>
    </row>
    <row r="6" spans="1:5" ht="15" customHeight="1" x14ac:dyDescent="0.25">
      <c r="A6" s="181" t="s">
        <v>552</v>
      </c>
      <c r="B6" s="307">
        <v>28.62</v>
      </c>
      <c r="C6" s="307">
        <v>30.93</v>
      </c>
      <c r="D6" s="307">
        <v>31.01</v>
      </c>
      <c r="E6" s="307">
        <v>0.08</v>
      </c>
    </row>
    <row r="7" spans="1:5" ht="15" customHeight="1" x14ac:dyDescent="0.25">
      <c r="A7" s="181" t="s">
        <v>553</v>
      </c>
      <c r="B7" s="307">
        <v>34.799999999999997</v>
      </c>
      <c r="C7" s="307">
        <v>37.67</v>
      </c>
      <c r="D7" s="307">
        <v>36.1</v>
      </c>
      <c r="E7" s="307">
        <v>-1.57</v>
      </c>
    </row>
    <row r="8" spans="1:5" ht="15" customHeight="1" x14ac:dyDescent="0.25">
      <c r="A8" s="181" t="s">
        <v>554</v>
      </c>
      <c r="B8" s="308" t="s">
        <v>616</v>
      </c>
      <c r="C8" s="307">
        <v>34.07</v>
      </c>
      <c r="D8" s="307">
        <v>34.630000000000003</v>
      </c>
      <c r="E8" s="307">
        <v>0.56000000000000005</v>
      </c>
    </row>
    <row r="9" spans="1:5" ht="15" customHeight="1" x14ac:dyDescent="0.25">
      <c r="A9" s="181" t="s">
        <v>555</v>
      </c>
      <c r="B9" s="308" t="s">
        <v>616</v>
      </c>
      <c r="C9" s="307">
        <v>38.840000000000003</v>
      </c>
      <c r="D9" s="307">
        <v>36.6</v>
      </c>
      <c r="E9" s="307">
        <v>-2.2400000000000002</v>
      </c>
    </row>
    <row r="10" spans="1:5" ht="15" customHeight="1" x14ac:dyDescent="0.25">
      <c r="A10" s="181" t="s">
        <v>556</v>
      </c>
      <c r="B10" s="308" t="s">
        <v>616</v>
      </c>
      <c r="C10" s="307">
        <v>47.34</v>
      </c>
      <c r="D10" s="307">
        <v>38.89</v>
      </c>
      <c r="E10" s="307">
        <v>-8.4499999999999993</v>
      </c>
    </row>
    <row r="11" spans="1:5" ht="15" customHeight="1" x14ac:dyDescent="0.25">
      <c r="A11" s="181" t="s">
        <v>222</v>
      </c>
      <c r="B11" s="307">
        <v>37.979999999999997</v>
      </c>
      <c r="C11" s="307">
        <v>45.88</v>
      </c>
      <c r="D11" s="307">
        <v>45.08</v>
      </c>
      <c r="E11" s="307">
        <v>-0.8</v>
      </c>
    </row>
    <row r="12" spans="1:5" ht="15" customHeight="1" x14ac:dyDescent="0.25">
      <c r="A12" s="181" t="s">
        <v>557</v>
      </c>
      <c r="B12" s="307">
        <v>44.92</v>
      </c>
      <c r="C12" s="307">
        <v>47.78</v>
      </c>
      <c r="D12" s="307">
        <v>46.4</v>
      </c>
      <c r="E12" s="307">
        <v>-1.38</v>
      </c>
    </row>
    <row r="13" spans="1:5" ht="15" customHeight="1" x14ac:dyDescent="0.25">
      <c r="A13" s="181" t="s">
        <v>558</v>
      </c>
      <c r="B13" s="308" t="s">
        <v>616</v>
      </c>
      <c r="C13" s="307">
        <v>43.88</v>
      </c>
      <c r="D13" s="307">
        <v>40.28</v>
      </c>
      <c r="E13" s="307">
        <v>-3.6</v>
      </c>
    </row>
    <row r="14" spans="1:5" ht="15" customHeight="1" x14ac:dyDescent="0.25">
      <c r="A14" s="181" t="s">
        <v>224</v>
      </c>
      <c r="B14" s="308" t="s">
        <v>616</v>
      </c>
      <c r="C14" s="307">
        <v>47.92</v>
      </c>
      <c r="D14" s="307">
        <v>46.6</v>
      </c>
      <c r="E14" s="307">
        <v>-1.32</v>
      </c>
    </row>
    <row r="15" spans="1:5" ht="15" customHeight="1" x14ac:dyDescent="0.25">
      <c r="A15" s="181" t="s">
        <v>225</v>
      </c>
      <c r="B15" s="307">
        <v>58.53</v>
      </c>
      <c r="C15" s="307">
        <v>70.64</v>
      </c>
      <c r="D15" s="307">
        <v>69.41</v>
      </c>
      <c r="E15" s="307">
        <v>-1.23</v>
      </c>
    </row>
    <row r="16" spans="1:5" ht="15" customHeight="1" x14ac:dyDescent="0.25">
      <c r="A16" s="181" t="s">
        <v>226</v>
      </c>
      <c r="B16" s="307">
        <v>58.37</v>
      </c>
      <c r="C16" s="307">
        <v>65.66</v>
      </c>
      <c r="D16" s="307">
        <v>65.12</v>
      </c>
      <c r="E16" s="307">
        <v>-0.54</v>
      </c>
    </row>
    <row r="17" spans="1:5" ht="15" customHeight="1" x14ac:dyDescent="0.25">
      <c r="A17" s="181" t="s">
        <v>227</v>
      </c>
      <c r="B17" s="307">
        <v>17.2</v>
      </c>
      <c r="C17" s="307">
        <v>20.13</v>
      </c>
      <c r="D17" s="307">
        <v>18.57</v>
      </c>
      <c r="E17" s="307">
        <v>-1.56</v>
      </c>
    </row>
    <row r="18" spans="1:5" ht="15" customHeight="1" x14ac:dyDescent="0.25">
      <c r="A18" s="181" t="s">
        <v>228</v>
      </c>
      <c r="B18" s="307">
        <v>22.53</v>
      </c>
      <c r="C18" s="307">
        <v>21.66</v>
      </c>
      <c r="D18" s="307">
        <v>22.34</v>
      </c>
      <c r="E18" s="307">
        <v>0.68</v>
      </c>
    </row>
    <row r="19" spans="1:5" ht="15" customHeight="1" x14ac:dyDescent="0.25">
      <c r="A19" s="181" t="s">
        <v>559</v>
      </c>
      <c r="B19" s="307">
        <v>10.91</v>
      </c>
      <c r="C19" s="307">
        <v>12.4</v>
      </c>
      <c r="D19" s="307">
        <v>12.97</v>
      </c>
      <c r="E19" s="307">
        <v>0.56999999999999995</v>
      </c>
    </row>
    <row r="20" spans="1:5" ht="15" customHeight="1" x14ac:dyDescent="0.25">
      <c r="A20" s="181" t="s">
        <v>229</v>
      </c>
      <c r="B20" s="308" t="s">
        <v>616</v>
      </c>
      <c r="C20" s="307">
        <v>18.55</v>
      </c>
      <c r="D20" s="307">
        <v>19.260000000000002</v>
      </c>
      <c r="E20" s="307">
        <v>0.71</v>
      </c>
    </row>
    <row r="21" spans="1:5" ht="15" customHeight="1" x14ac:dyDescent="0.25">
      <c r="A21" s="181" t="s">
        <v>495</v>
      </c>
      <c r="B21" s="308" t="s">
        <v>616</v>
      </c>
      <c r="C21" s="307">
        <v>11.6</v>
      </c>
      <c r="D21" s="307">
        <v>11.73</v>
      </c>
      <c r="E21" s="307">
        <v>0.13</v>
      </c>
    </row>
    <row r="22" spans="1:5" ht="15" customHeight="1" x14ac:dyDescent="0.25">
      <c r="A22" s="181" t="s">
        <v>231</v>
      </c>
      <c r="B22" s="308" t="s">
        <v>616</v>
      </c>
      <c r="C22" s="308" t="s">
        <v>616</v>
      </c>
      <c r="D22" s="307">
        <v>34</v>
      </c>
      <c r="E22" s="308" t="s">
        <v>616</v>
      </c>
    </row>
    <row r="23" spans="1:5" ht="15" customHeight="1" x14ac:dyDescent="0.25">
      <c r="A23" s="181" t="s">
        <v>488</v>
      </c>
      <c r="B23" s="307">
        <v>22.38</v>
      </c>
      <c r="C23" s="307">
        <v>25.54</v>
      </c>
      <c r="D23" s="307">
        <v>25.55</v>
      </c>
      <c r="E23" s="307">
        <v>0.01</v>
      </c>
    </row>
    <row r="24" spans="1:5" x14ac:dyDescent="0.25">
      <c r="A24" s="350" t="s">
        <v>560</v>
      </c>
      <c r="B24" s="350"/>
      <c r="C24" s="350"/>
      <c r="D24" s="350"/>
      <c r="E24" s="350"/>
    </row>
    <row r="25" spans="1:5" x14ac:dyDescent="0.25">
      <c r="A25" s="263"/>
    </row>
  </sheetData>
  <mergeCells count="2">
    <mergeCell ref="A1:E1"/>
    <mergeCell ref="A24:E2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workbookViewId="0"/>
  </sheetViews>
  <sheetFormatPr defaultColWidth="8.7109375" defaultRowHeight="12.75" x14ac:dyDescent="0.2"/>
  <cols>
    <col min="1" max="1" width="36.5703125" style="20" bestFit="1" customWidth="1"/>
    <col min="2" max="2" width="15.140625" style="20" bestFit="1" customWidth="1"/>
    <col min="3" max="3" width="15.140625" style="20" hidden="1" customWidth="1"/>
    <col min="4" max="4" width="15.42578125" style="20" bestFit="1" customWidth="1"/>
    <col min="5" max="5" width="20.5703125" style="20" bestFit="1" customWidth="1"/>
    <col min="6" max="6" width="17.5703125" style="20" bestFit="1" customWidth="1"/>
    <col min="7" max="8" width="13.42578125" style="20" bestFit="1" customWidth="1"/>
    <col min="9" max="9" width="13.42578125" style="20" hidden="1" customWidth="1"/>
    <col min="10" max="13" width="13.42578125" style="20" bestFit="1" customWidth="1"/>
    <col min="14" max="14" width="14.28515625" style="20" bestFit="1" customWidth="1"/>
    <col min="15" max="15" width="10" style="20" bestFit="1" customWidth="1"/>
    <col min="16" max="16384" width="8.7109375" style="20"/>
  </cols>
  <sheetData>
    <row r="1" spans="1:16" x14ac:dyDescent="0.2">
      <c r="A1" s="312" t="s">
        <v>389</v>
      </c>
    </row>
    <row r="2" spans="1:16" x14ac:dyDescent="0.2">
      <c r="A2" s="213" t="s">
        <v>390</v>
      </c>
    </row>
    <row r="3" spans="1:16" x14ac:dyDescent="0.2">
      <c r="A3" s="201"/>
    </row>
    <row r="4" spans="1:16" x14ac:dyDescent="0.2">
      <c r="A4" s="201"/>
    </row>
    <row r="5" spans="1:16" x14ac:dyDescent="0.2">
      <c r="A5" s="268" t="s">
        <v>391</v>
      </c>
      <c r="B5" s="273" t="s">
        <v>221</v>
      </c>
      <c r="C5" s="76"/>
      <c r="D5" s="76" t="s">
        <v>222</v>
      </c>
      <c r="E5" s="76" t="s">
        <v>223</v>
      </c>
      <c r="F5" s="76" t="s">
        <v>224</v>
      </c>
      <c r="G5" s="76" t="s">
        <v>225</v>
      </c>
      <c r="H5" s="76" t="s">
        <v>226</v>
      </c>
      <c r="I5" s="76"/>
      <c r="J5" s="76" t="s">
        <v>227</v>
      </c>
      <c r="K5" s="76" t="s">
        <v>228</v>
      </c>
      <c r="L5" s="76" t="s">
        <v>229</v>
      </c>
      <c r="M5" s="76" t="s">
        <v>230</v>
      </c>
      <c r="N5" s="76" t="s">
        <v>231</v>
      </c>
      <c r="O5" s="275"/>
      <c r="P5" s="83"/>
    </row>
    <row r="6" spans="1:16" ht="15" x14ac:dyDescent="0.2">
      <c r="A6" s="269" t="s">
        <v>393</v>
      </c>
      <c r="B6" s="274">
        <v>12202626</v>
      </c>
      <c r="C6" s="77"/>
      <c r="D6" s="25">
        <v>75019</v>
      </c>
      <c r="E6" s="25">
        <v>2181</v>
      </c>
      <c r="F6" s="25">
        <v>7890</v>
      </c>
      <c r="G6" s="25">
        <v>5364</v>
      </c>
      <c r="H6" s="29">
        <v>356</v>
      </c>
      <c r="I6" s="77"/>
      <c r="J6" s="25">
        <v>14119</v>
      </c>
      <c r="K6" s="25">
        <v>31833</v>
      </c>
      <c r="L6" s="25">
        <v>111930</v>
      </c>
      <c r="M6" s="25">
        <v>1732914</v>
      </c>
      <c r="N6" s="25">
        <v>214747</v>
      </c>
      <c r="O6" s="276"/>
      <c r="P6" s="83"/>
    </row>
    <row r="7" spans="1:16" ht="15" x14ac:dyDescent="0.2">
      <c r="A7" s="269" t="s">
        <v>394</v>
      </c>
      <c r="B7" s="274">
        <v>3157836</v>
      </c>
      <c r="C7" s="77"/>
      <c r="D7" s="25">
        <v>12861</v>
      </c>
      <c r="E7" s="29">
        <v>161</v>
      </c>
      <c r="F7" s="25">
        <v>1828</v>
      </c>
      <c r="G7" s="29">
        <v>268</v>
      </c>
      <c r="H7" s="29">
        <v>241</v>
      </c>
      <c r="I7" s="77"/>
      <c r="J7" s="25">
        <v>4544</v>
      </c>
      <c r="K7" s="25">
        <v>8839</v>
      </c>
      <c r="L7" s="25">
        <v>27157</v>
      </c>
      <c r="M7" s="25">
        <v>130173</v>
      </c>
      <c r="N7" s="25">
        <v>25943</v>
      </c>
      <c r="O7" s="276"/>
      <c r="P7" s="83"/>
    </row>
    <row r="8" spans="1:16" ht="15" x14ac:dyDescent="0.2">
      <c r="A8" s="270" t="s">
        <v>395</v>
      </c>
      <c r="B8" s="274">
        <v>17530457</v>
      </c>
      <c r="C8" s="77"/>
      <c r="D8" s="25">
        <v>150631</v>
      </c>
      <c r="E8" s="25">
        <v>3376</v>
      </c>
      <c r="F8" s="25">
        <v>20087</v>
      </c>
      <c r="G8" s="25">
        <v>4336</v>
      </c>
      <c r="H8" s="29">
        <v>367</v>
      </c>
      <c r="I8" s="77"/>
      <c r="J8" s="25">
        <v>47917</v>
      </c>
      <c r="K8" s="25">
        <v>41333</v>
      </c>
      <c r="L8" s="25">
        <v>165231</v>
      </c>
      <c r="M8" s="25">
        <v>764064</v>
      </c>
      <c r="N8" s="25">
        <v>158595</v>
      </c>
      <c r="O8" s="276"/>
      <c r="P8" s="83"/>
    </row>
    <row r="9" spans="1:16" ht="15" x14ac:dyDescent="0.2">
      <c r="A9" s="269" t="s">
        <v>396</v>
      </c>
      <c r="B9" s="274">
        <v>19272436</v>
      </c>
      <c r="C9" s="77"/>
      <c r="D9" s="25">
        <v>277836</v>
      </c>
      <c r="E9" s="25">
        <v>3961</v>
      </c>
      <c r="F9" s="25">
        <v>71544</v>
      </c>
      <c r="G9" s="25">
        <v>6004</v>
      </c>
      <c r="H9" s="25">
        <v>1114</v>
      </c>
      <c r="I9" s="77"/>
      <c r="J9" s="25">
        <v>37730</v>
      </c>
      <c r="K9" s="25">
        <v>50458</v>
      </c>
      <c r="L9" s="25">
        <v>145101</v>
      </c>
      <c r="M9" s="25">
        <v>507768</v>
      </c>
      <c r="N9" s="25">
        <v>153954</v>
      </c>
      <c r="O9" s="276"/>
      <c r="P9" s="83"/>
    </row>
    <row r="10" spans="1:16" ht="15" x14ac:dyDescent="0.2">
      <c r="A10" s="269" t="s">
        <v>397</v>
      </c>
      <c r="B10" s="274">
        <v>18462225</v>
      </c>
      <c r="C10" s="77"/>
      <c r="D10" s="25">
        <v>364817</v>
      </c>
      <c r="E10" s="25">
        <v>8490</v>
      </c>
      <c r="F10" s="25">
        <v>175378</v>
      </c>
      <c r="G10" s="25">
        <v>14207</v>
      </c>
      <c r="H10" s="25">
        <v>1085</v>
      </c>
      <c r="I10" s="77"/>
      <c r="J10" s="25">
        <v>24205</v>
      </c>
      <c r="K10" s="25">
        <v>45621</v>
      </c>
      <c r="L10" s="25">
        <v>111856</v>
      </c>
      <c r="M10" s="25">
        <v>292468</v>
      </c>
      <c r="N10" s="25">
        <v>134361</v>
      </c>
      <c r="O10" s="276"/>
      <c r="P10" s="83"/>
    </row>
    <row r="11" spans="1:16" ht="15" x14ac:dyDescent="0.2">
      <c r="A11" s="269" t="s">
        <v>398</v>
      </c>
      <c r="B11" s="274">
        <v>7589822</v>
      </c>
      <c r="C11" s="77"/>
      <c r="D11" s="25">
        <v>138598</v>
      </c>
      <c r="E11" s="25">
        <v>5059</v>
      </c>
      <c r="F11" s="25">
        <v>100781</v>
      </c>
      <c r="G11" s="25">
        <v>7230</v>
      </c>
      <c r="H11" s="29">
        <v>508</v>
      </c>
      <c r="I11" s="77"/>
      <c r="J11" s="25">
        <v>5052</v>
      </c>
      <c r="K11" s="25">
        <v>22312</v>
      </c>
      <c r="L11" s="25">
        <v>38849</v>
      </c>
      <c r="M11" s="25">
        <v>81962</v>
      </c>
      <c r="N11" s="25">
        <v>36466</v>
      </c>
      <c r="O11" s="276"/>
      <c r="P11" s="83"/>
    </row>
    <row r="12" spans="1:16" ht="15" x14ac:dyDescent="0.2">
      <c r="A12" s="269" t="s">
        <v>399</v>
      </c>
      <c r="B12" s="274">
        <v>16490744</v>
      </c>
      <c r="C12" s="77"/>
      <c r="D12" s="25">
        <v>670932</v>
      </c>
      <c r="E12" s="25">
        <v>16055</v>
      </c>
      <c r="F12" s="25">
        <v>425811</v>
      </c>
      <c r="G12" s="25">
        <v>44984</v>
      </c>
      <c r="H12" s="25">
        <v>3609</v>
      </c>
      <c r="I12" s="77"/>
      <c r="J12" s="25">
        <v>16565</v>
      </c>
      <c r="K12" s="25">
        <v>32775</v>
      </c>
      <c r="L12" s="25">
        <v>80624</v>
      </c>
      <c r="M12" s="25">
        <v>203121</v>
      </c>
      <c r="N12" s="25">
        <v>142528</v>
      </c>
      <c r="O12" s="276"/>
      <c r="P12" s="83"/>
    </row>
    <row r="13" spans="1:16" ht="15" x14ac:dyDescent="0.2">
      <c r="A13" s="269" t="s">
        <v>400</v>
      </c>
      <c r="B13" s="274">
        <v>3322950</v>
      </c>
      <c r="C13" s="77"/>
      <c r="D13" s="25">
        <v>96745</v>
      </c>
      <c r="E13" s="25">
        <v>3705</v>
      </c>
      <c r="F13" s="25">
        <v>101984</v>
      </c>
      <c r="G13" s="25">
        <v>14494</v>
      </c>
      <c r="H13" s="29">
        <v>570</v>
      </c>
      <c r="I13" s="77"/>
      <c r="J13" s="25">
        <v>1523</v>
      </c>
      <c r="K13" s="25">
        <v>11214</v>
      </c>
      <c r="L13" s="25">
        <v>11567</v>
      </c>
      <c r="M13" s="25">
        <v>19776</v>
      </c>
      <c r="N13" s="25">
        <v>12736</v>
      </c>
      <c r="O13" s="276"/>
      <c r="P13" s="83"/>
    </row>
    <row r="14" spans="1:16" ht="15" x14ac:dyDescent="0.2">
      <c r="A14" s="269" t="s">
        <v>401</v>
      </c>
      <c r="B14" s="274">
        <v>4357112</v>
      </c>
      <c r="C14" s="77"/>
      <c r="D14" s="25">
        <v>207195</v>
      </c>
      <c r="E14" s="25">
        <v>3704</v>
      </c>
      <c r="F14" s="25">
        <v>226013</v>
      </c>
      <c r="G14" s="25">
        <v>32017</v>
      </c>
      <c r="H14" s="25">
        <v>2159</v>
      </c>
      <c r="I14" s="77"/>
      <c r="J14" s="25">
        <v>1455</v>
      </c>
      <c r="K14" s="25">
        <v>9493</v>
      </c>
      <c r="L14" s="25">
        <v>16715</v>
      </c>
      <c r="M14" s="25">
        <v>28227</v>
      </c>
      <c r="N14" s="25">
        <v>31749</v>
      </c>
      <c r="O14" s="276"/>
      <c r="P14" s="83"/>
    </row>
    <row r="15" spans="1:16" ht="15" x14ac:dyDescent="0.2">
      <c r="A15" s="269" t="s">
        <v>402</v>
      </c>
      <c r="B15" s="274">
        <v>6735599</v>
      </c>
      <c r="C15" s="77"/>
      <c r="D15" s="25">
        <v>420224</v>
      </c>
      <c r="E15" s="25">
        <v>11534</v>
      </c>
      <c r="F15" s="25">
        <v>406429</v>
      </c>
      <c r="G15" s="25">
        <v>66740</v>
      </c>
      <c r="H15" s="25">
        <v>4413</v>
      </c>
      <c r="I15" s="77"/>
      <c r="J15" s="25">
        <v>4205</v>
      </c>
      <c r="K15" s="25">
        <v>14053</v>
      </c>
      <c r="L15" s="25">
        <v>25124</v>
      </c>
      <c r="M15" s="25">
        <v>43013</v>
      </c>
      <c r="N15" s="25">
        <v>53337</v>
      </c>
      <c r="O15" s="276"/>
      <c r="P15" s="83"/>
    </row>
    <row r="16" spans="1:16" ht="15" x14ac:dyDescent="0.2">
      <c r="A16" s="271" t="s">
        <v>403</v>
      </c>
      <c r="B16" s="274">
        <v>1547860</v>
      </c>
      <c r="C16" s="77"/>
      <c r="D16" s="25">
        <v>83448</v>
      </c>
      <c r="E16" s="25">
        <v>1681</v>
      </c>
      <c r="F16" s="25">
        <v>101946</v>
      </c>
      <c r="G16" s="25">
        <v>31811</v>
      </c>
      <c r="H16" s="25">
        <v>1355</v>
      </c>
      <c r="I16" s="77"/>
      <c r="J16" s="29">
        <v>361</v>
      </c>
      <c r="K16" s="25">
        <v>3446</v>
      </c>
      <c r="L16" s="25">
        <v>4056</v>
      </c>
      <c r="M16" s="25">
        <v>5735</v>
      </c>
      <c r="N16" s="25">
        <v>6781</v>
      </c>
      <c r="O16" s="276"/>
      <c r="P16" s="83"/>
    </row>
    <row r="17" spans="1:19" ht="15" x14ac:dyDescent="0.2">
      <c r="A17" s="271" t="s">
        <v>404</v>
      </c>
      <c r="B17" s="274">
        <v>378412</v>
      </c>
      <c r="C17" s="77"/>
      <c r="D17" s="25">
        <v>18890</v>
      </c>
      <c r="E17" s="29">
        <v>884</v>
      </c>
      <c r="F17" s="25">
        <v>20588</v>
      </c>
      <c r="G17" s="25">
        <v>9180</v>
      </c>
      <c r="H17" s="29">
        <v>352</v>
      </c>
      <c r="I17" s="77"/>
      <c r="J17" s="29">
        <v>0</v>
      </c>
      <c r="K17" s="29">
        <v>739</v>
      </c>
      <c r="L17" s="25">
        <v>1592</v>
      </c>
      <c r="M17" s="29">
        <v>926</v>
      </c>
      <c r="N17" s="25">
        <v>1145</v>
      </c>
      <c r="O17" s="276"/>
      <c r="P17" s="83"/>
    </row>
    <row r="18" spans="1:19" ht="15" x14ac:dyDescent="0.2">
      <c r="A18" s="271" t="s">
        <v>405</v>
      </c>
      <c r="B18" s="274">
        <v>4871517</v>
      </c>
      <c r="C18" s="77"/>
      <c r="D18" s="25">
        <v>689164</v>
      </c>
      <c r="E18" s="25">
        <v>13612</v>
      </c>
      <c r="F18" s="25">
        <v>509775</v>
      </c>
      <c r="G18" s="25">
        <v>220600</v>
      </c>
      <c r="H18" s="25">
        <v>8871</v>
      </c>
      <c r="I18" s="77"/>
      <c r="J18" s="25">
        <v>4642</v>
      </c>
      <c r="K18" s="25">
        <v>5752</v>
      </c>
      <c r="L18" s="25">
        <v>18339</v>
      </c>
      <c r="M18" s="25">
        <v>35656</v>
      </c>
      <c r="N18" s="25">
        <v>64028</v>
      </c>
      <c r="O18" s="276"/>
      <c r="P18" s="83"/>
    </row>
    <row r="19" spans="1:19" ht="15" x14ac:dyDescent="0.2">
      <c r="A19" s="271" t="s">
        <v>406</v>
      </c>
      <c r="B19" s="274">
        <v>775510</v>
      </c>
      <c r="C19" s="77"/>
      <c r="D19" s="25">
        <v>79758</v>
      </c>
      <c r="E19" s="25">
        <v>1173</v>
      </c>
      <c r="F19" s="25">
        <v>78947</v>
      </c>
      <c r="G19" s="25">
        <v>74315</v>
      </c>
      <c r="H19" s="25">
        <v>2778</v>
      </c>
      <c r="I19" s="77"/>
      <c r="J19" s="29">
        <v>308</v>
      </c>
      <c r="K19" s="25">
        <v>1759</v>
      </c>
      <c r="L19" s="25">
        <v>2264</v>
      </c>
      <c r="M19" s="25">
        <v>3737</v>
      </c>
      <c r="N19" s="25">
        <v>7521</v>
      </c>
      <c r="O19" s="276"/>
      <c r="P19" s="83"/>
    </row>
    <row r="20" spans="1:19" ht="15" x14ac:dyDescent="0.2">
      <c r="A20" s="271" t="s">
        <v>407</v>
      </c>
      <c r="B20" s="274">
        <v>1004815</v>
      </c>
      <c r="C20" s="77"/>
      <c r="D20" s="25">
        <v>238032</v>
      </c>
      <c r="E20" s="25">
        <v>3091</v>
      </c>
      <c r="F20" s="25">
        <v>139185</v>
      </c>
      <c r="G20" s="25">
        <v>138690</v>
      </c>
      <c r="H20" s="25">
        <v>5856</v>
      </c>
      <c r="I20" s="77"/>
      <c r="J20" s="29">
        <v>409</v>
      </c>
      <c r="K20" s="25">
        <v>1171</v>
      </c>
      <c r="L20" s="25">
        <v>2799</v>
      </c>
      <c r="M20" s="25">
        <v>8125</v>
      </c>
      <c r="N20" s="25">
        <v>24843</v>
      </c>
      <c r="O20" s="276"/>
      <c r="P20" s="83"/>
    </row>
    <row r="21" spans="1:19" ht="15" x14ac:dyDescent="0.2">
      <c r="A21" s="269" t="s">
        <v>408</v>
      </c>
      <c r="B21" s="274">
        <v>1365379</v>
      </c>
      <c r="C21" s="77"/>
      <c r="D21" s="25">
        <v>170291</v>
      </c>
      <c r="E21" s="25">
        <v>1605</v>
      </c>
      <c r="F21" s="25">
        <v>44748</v>
      </c>
      <c r="G21" s="25">
        <v>75913</v>
      </c>
      <c r="H21" s="25">
        <v>4222</v>
      </c>
      <c r="I21" s="77"/>
      <c r="J21" s="29">
        <v>847</v>
      </c>
      <c r="K21" s="25">
        <v>1783</v>
      </c>
      <c r="L21" s="25">
        <v>3516</v>
      </c>
      <c r="M21" s="25">
        <v>13564</v>
      </c>
      <c r="N21" s="25">
        <v>114664</v>
      </c>
      <c r="O21" s="276"/>
      <c r="P21" s="83"/>
    </row>
    <row r="22" spans="1:19" s="53" customFormat="1" ht="15" x14ac:dyDescent="0.2">
      <c r="A22" s="272" t="s">
        <v>5</v>
      </c>
      <c r="B22" s="274">
        <v>119065300</v>
      </c>
      <c r="C22" s="80"/>
      <c r="D22" s="25">
        <v>3694441</v>
      </c>
      <c r="E22" s="25">
        <v>80272</v>
      </c>
      <c r="F22" s="25">
        <v>2432934</v>
      </c>
      <c r="G22" s="25">
        <v>746153</v>
      </c>
      <c r="H22" s="25">
        <v>37856</v>
      </c>
      <c r="I22" s="80"/>
      <c r="J22" s="25">
        <v>163882</v>
      </c>
      <c r="K22" s="25">
        <v>282581</v>
      </c>
      <c r="L22" s="25">
        <v>766720</v>
      </c>
      <c r="M22" s="25">
        <v>3871229</v>
      </c>
      <c r="N22" s="25">
        <v>1183398</v>
      </c>
      <c r="O22" s="85"/>
      <c r="P22" s="85"/>
    </row>
    <row r="23" spans="1:19" ht="18" x14ac:dyDescent="0.25">
      <c r="A23" s="82" t="s">
        <v>205</v>
      </c>
      <c r="O23" s="160"/>
      <c r="P23" s="83"/>
      <c r="R23" s="55"/>
      <c r="S23" s="55"/>
    </row>
    <row r="24" spans="1:19" ht="14.25" x14ac:dyDescent="0.2">
      <c r="A24" s="336" t="s">
        <v>568</v>
      </c>
      <c r="B24" s="336"/>
    </row>
    <row r="59" spans="1:2" x14ac:dyDescent="0.2">
      <c r="A59" s="83"/>
      <c r="B59" s="83"/>
    </row>
    <row r="60" spans="1:2" x14ac:dyDescent="0.2">
      <c r="A60" s="83"/>
      <c r="B60" s="83"/>
    </row>
    <row r="61" spans="1:2" x14ac:dyDescent="0.2">
      <c r="A61" s="83"/>
      <c r="B61" s="83"/>
    </row>
    <row r="62" spans="1:2" x14ac:dyDescent="0.2">
      <c r="A62" s="83"/>
      <c r="B62" s="83"/>
    </row>
    <row r="63" spans="1:2" x14ac:dyDescent="0.2">
      <c r="A63" s="83"/>
      <c r="B63" s="83"/>
    </row>
    <row r="64" spans="1:2" x14ac:dyDescent="0.2">
      <c r="A64" s="83"/>
      <c r="B64" s="83"/>
    </row>
    <row r="65" spans="1:2" x14ac:dyDescent="0.2">
      <c r="A65" s="83"/>
      <c r="B65" s="83"/>
    </row>
    <row r="66" spans="1:2" x14ac:dyDescent="0.2">
      <c r="A66" s="83"/>
      <c r="B66" s="83"/>
    </row>
    <row r="67" spans="1:2" x14ac:dyDescent="0.2">
      <c r="A67" s="83"/>
      <c r="B67" s="83"/>
    </row>
    <row r="68" spans="1:2" x14ac:dyDescent="0.2">
      <c r="A68" s="83"/>
      <c r="B68" s="83"/>
    </row>
    <row r="69" spans="1:2" x14ac:dyDescent="0.2">
      <c r="A69" s="83"/>
      <c r="B69" s="83"/>
    </row>
    <row r="70" spans="1:2" x14ac:dyDescent="0.2">
      <c r="A70" s="83"/>
      <c r="B70" s="83"/>
    </row>
    <row r="71" spans="1:2" x14ac:dyDescent="0.2">
      <c r="A71" s="83"/>
      <c r="B71" s="83"/>
    </row>
    <row r="72" spans="1:2" x14ac:dyDescent="0.2">
      <c r="A72" s="83"/>
      <c r="B72" s="83"/>
    </row>
    <row r="73" spans="1:2" x14ac:dyDescent="0.2">
      <c r="A73" s="83"/>
      <c r="B73" s="83"/>
    </row>
  </sheetData>
  <mergeCells count="1">
    <mergeCell ref="A24:B24"/>
  </mergeCells>
  <pageMargins left="0.75" right="0.75" top="1" bottom="1" header="0.5" footer="0.5"/>
  <pageSetup scale="44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A29" sqref="A29:E29"/>
    </sheetView>
  </sheetViews>
  <sheetFormatPr defaultColWidth="8.7109375" defaultRowHeight="12.75" x14ac:dyDescent="0.2"/>
  <cols>
    <col min="1" max="1" width="36.5703125" style="20" bestFit="1" customWidth="1"/>
    <col min="2" max="2" width="20.85546875" style="20" customWidth="1"/>
    <col min="3" max="4" width="15.140625" style="20" customWidth="1"/>
    <col min="5" max="5" width="18" style="20" customWidth="1"/>
    <col min="6" max="6" width="20.5703125" style="20" bestFit="1" customWidth="1"/>
    <col min="7" max="7" width="17.5703125" style="20" bestFit="1" customWidth="1"/>
    <col min="8" max="9" width="13.42578125" style="20" bestFit="1" customWidth="1"/>
    <col min="10" max="10" width="13.42578125" style="20" customWidth="1"/>
    <col min="11" max="14" width="13.42578125" style="20" bestFit="1" customWidth="1"/>
    <col min="15" max="15" width="14.28515625" style="20" bestFit="1" customWidth="1"/>
    <col min="16" max="16" width="13.85546875" style="20" customWidth="1"/>
    <col min="17" max="16384" width="8.7109375" style="20"/>
  </cols>
  <sheetData>
    <row r="1" spans="1:16" x14ac:dyDescent="0.2">
      <c r="A1" s="82" t="s">
        <v>205</v>
      </c>
    </row>
    <row r="2" spans="1:16" x14ac:dyDescent="0.2">
      <c r="A2" s="19" t="s">
        <v>389</v>
      </c>
    </row>
    <row r="3" spans="1:16" x14ac:dyDescent="0.2">
      <c r="A3" s="213" t="s">
        <v>390</v>
      </c>
      <c r="B3" s="213"/>
    </row>
    <row r="4" spans="1:16" x14ac:dyDescent="0.2">
      <c r="A4" s="201"/>
      <c r="B4" s="201"/>
    </row>
    <row r="5" spans="1:16" x14ac:dyDescent="0.2">
      <c r="A5" s="201"/>
      <c r="B5" s="201"/>
    </row>
    <row r="6" spans="1:16" ht="25.5" x14ac:dyDescent="0.2">
      <c r="A6" s="52" t="s">
        <v>391</v>
      </c>
      <c r="B6" s="75" t="s">
        <v>617</v>
      </c>
      <c r="C6" s="76" t="s">
        <v>221</v>
      </c>
      <c r="D6" s="76"/>
      <c r="E6" s="76" t="s">
        <v>618</v>
      </c>
      <c r="F6" s="76" t="s">
        <v>619</v>
      </c>
      <c r="G6" s="76" t="s">
        <v>224</v>
      </c>
      <c r="H6" s="76" t="s">
        <v>620</v>
      </c>
      <c r="I6" s="76" t="s">
        <v>226</v>
      </c>
      <c r="J6" s="76"/>
      <c r="K6" s="76" t="s">
        <v>227</v>
      </c>
      <c r="L6" s="76" t="s">
        <v>228</v>
      </c>
      <c r="M6" s="76" t="s">
        <v>229</v>
      </c>
      <c r="N6" s="76" t="s">
        <v>508</v>
      </c>
      <c r="O6" s="76" t="s">
        <v>621</v>
      </c>
      <c r="P6" s="75" t="s">
        <v>617</v>
      </c>
    </row>
    <row r="7" spans="1:16" ht="15" x14ac:dyDescent="0.2">
      <c r="A7" s="54" t="s">
        <v>393</v>
      </c>
      <c r="B7" s="25">
        <v>14398979</v>
      </c>
      <c r="C7" s="25">
        <v>12202626</v>
      </c>
      <c r="D7" s="77"/>
      <c r="E7" s="25">
        <v>75019</v>
      </c>
      <c r="F7" s="25">
        <v>2181</v>
      </c>
      <c r="G7" s="25">
        <v>7890</v>
      </c>
      <c r="H7" s="25">
        <v>5364</v>
      </c>
      <c r="I7" s="29">
        <v>356</v>
      </c>
      <c r="J7" s="77"/>
      <c r="K7" s="25">
        <v>14119</v>
      </c>
      <c r="L7" s="25">
        <v>31833</v>
      </c>
      <c r="M7" s="25">
        <v>111930</v>
      </c>
      <c r="N7" s="25">
        <v>1732914</v>
      </c>
      <c r="O7" s="25">
        <v>214747</v>
      </c>
      <c r="P7" s="27">
        <v>14398979</v>
      </c>
    </row>
    <row r="8" spans="1:16" ht="15" x14ac:dyDescent="0.2">
      <c r="A8" s="54" t="s">
        <v>394</v>
      </c>
      <c r="B8" s="25">
        <v>3369851</v>
      </c>
      <c r="C8" s="25">
        <v>3157836</v>
      </c>
      <c r="D8" s="77"/>
      <c r="E8" s="25">
        <v>12861</v>
      </c>
      <c r="F8" s="29">
        <v>161</v>
      </c>
      <c r="G8" s="25">
        <v>1828</v>
      </c>
      <c r="H8" s="29">
        <v>268</v>
      </c>
      <c r="I8" s="29">
        <v>241</v>
      </c>
      <c r="J8" s="77"/>
      <c r="K8" s="25">
        <v>4544</v>
      </c>
      <c r="L8" s="25">
        <v>8839</v>
      </c>
      <c r="M8" s="25">
        <v>27157</v>
      </c>
      <c r="N8" s="25">
        <v>130173</v>
      </c>
      <c r="O8" s="25">
        <v>25943</v>
      </c>
      <c r="P8" s="27">
        <v>3369851</v>
      </c>
    </row>
    <row r="9" spans="1:16" ht="15" x14ac:dyDescent="0.2">
      <c r="A9" s="78" t="s">
        <v>395</v>
      </c>
      <c r="B9" s="25">
        <v>18886394</v>
      </c>
      <c r="C9" s="25">
        <v>17530457</v>
      </c>
      <c r="D9" s="77"/>
      <c r="E9" s="25">
        <v>150631</v>
      </c>
      <c r="F9" s="25">
        <v>3376</v>
      </c>
      <c r="G9" s="25">
        <v>20087</v>
      </c>
      <c r="H9" s="25">
        <v>4336</v>
      </c>
      <c r="I9" s="29">
        <v>367</v>
      </c>
      <c r="J9" s="77"/>
      <c r="K9" s="25">
        <v>47917</v>
      </c>
      <c r="L9" s="25">
        <v>41333</v>
      </c>
      <c r="M9" s="25">
        <v>165231</v>
      </c>
      <c r="N9" s="25">
        <v>764064</v>
      </c>
      <c r="O9" s="25">
        <v>158595</v>
      </c>
      <c r="P9" s="27">
        <v>18886394</v>
      </c>
    </row>
    <row r="10" spans="1:16" ht="15" x14ac:dyDescent="0.2">
      <c r="A10" s="54" t="s">
        <v>396</v>
      </c>
      <c r="B10" s="25">
        <v>20527906</v>
      </c>
      <c r="C10" s="25">
        <v>19272436</v>
      </c>
      <c r="D10" s="77"/>
      <c r="E10" s="25">
        <v>277836</v>
      </c>
      <c r="F10" s="25">
        <v>3961</v>
      </c>
      <c r="G10" s="25">
        <v>71544</v>
      </c>
      <c r="H10" s="25">
        <v>6004</v>
      </c>
      <c r="I10" s="25">
        <v>1114</v>
      </c>
      <c r="J10" s="77"/>
      <c r="K10" s="25">
        <v>37730</v>
      </c>
      <c r="L10" s="25">
        <v>50458</v>
      </c>
      <c r="M10" s="25">
        <v>145101</v>
      </c>
      <c r="N10" s="25">
        <v>507768</v>
      </c>
      <c r="O10" s="25">
        <v>153954</v>
      </c>
      <c r="P10" s="27">
        <v>20527906</v>
      </c>
    </row>
    <row r="11" spans="1:16" ht="15" x14ac:dyDescent="0.2">
      <c r="A11" s="54" t="s">
        <v>397</v>
      </c>
      <c r="B11" s="25">
        <v>19634713</v>
      </c>
      <c r="C11" s="25">
        <v>18462225</v>
      </c>
      <c r="D11" s="77"/>
      <c r="E11" s="25">
        <v>364817</v>
      </c>
      <c r="F11" s="25">
        <v>8490</v>
      </c>
      <c r="G11" s="25">
        <v>175378</v>
      </c>
      <c r="H11" s="25">
        <v>14207</v>
      </c>
      <c r="I11" s="25">
        <v>1085</v>
      </c>
      <c r="J11" s="77"/>
      <c r="K11" s="25">
        <v>24205</v>
      </c>
      <c r="L11" s="25">
        <v>45621</v>
      </c>
      <c r="M11" s="25">
        <v>111856</v>
      </c>
      <c r="N11" s="25">
        <v>292468</v>
      </c>
      <c r="O11" s="25">
        <v>134361</v>
      </c>
      <c r="P11" s="27">
        <v>19634713</v>
      </c>
    </row>
    <row r="12" spans="1:16" ht="15" x14ac:dyDescent="0.2">
      <c r="A12" s="54" t="s">
        <v>398</v>
      </c>
      <c r="B12" s="25">
        <v>8026639</v>
      </c>
      <c r="C12" s="25">
        <v>7589822</v>
      </c>
      <c r="D12" s="77"/>
      <c r="E12" s="25">
        <v>138598</v>
      </c>
      <c r="F12" s="25">
        <v>5059</v>
      </c>
      <c r="G12" s="25">
        <v>100781</v>
      </c>
      <c r="H12" s="25">
        <v>7230</v>
      </c>
      <c r="I12" s="29">
        <v>508</v>
      </c>
      <c r="J12" s="77"/>
      <c r="K12" s="25">
        <v>5052</v>
      </c>
      <c r="L12" s="25">
        <v>22312</v>
      </c>
      <c r="M12" s="25">
        <v>38849</v>
      </c>
      <c r="N12" s="25">
        <v>81962</v>
      </c>
      <c r="O12" s="25">
        <v>36466</v>
      </c>
      <c r="P12" s="27">
        <v>8026639</v>
      </c>
    </row>
    <row r="13" spans="1:16" ht="15" x14ac:dyDescent="0.2">
      <c r="A13" s="54" t="s">
        <v>399</v>
      </c>
      <c r="B13" s="25">
        <v>18127748</v>
      </c>
      <c r="C13" s="25">
        <v>16490744</v>
      </c>
      <c r="D13" s="77"/>
      <c r="E13" s="25">
        <v>670932</v>
      </c>
      <c r="F13" s="25">
        <v>16055</v>
      </c>
      <c r="G13" s="25">
        <v>425811</v>
      </c>
      <c r="H13" s="25">
        <v>44984</v>
      </c>
      <c r="I13" s="25">
        <v>3609</v>
      </c>
      <c r="J13" s="77"/>
      <c r="K13" s="25">
        <v>16565</v>
      </c>
      <c r="L13" s="25">
        <v>32775</v>
      </c>
      <c r="M13" s="25">
        <v>80624</v>
      </c>
      <c r="N13" s="25">
        <v>203121</v>
      </c>
      <c r="O13" s="25">
        <v>142528</v>
      </c>
      <c r="P13" s="27">
        <v>18127748</v>
      </c>
    </row>
    <row r="14" spans="1:16" ht="15" x14ac:dyDescent="0.2">
      <c r="A14" s="54" t="s">
        <v>400</v>
      </c>
      <c r="B14" s="25">
        <v>3597264</v>
      </c>
      <c r="C14" s="25">
        <v>3322950</v>
      </c>
      <c r="D14" s="77"/>
      <c r="E14" s="25">
        <v>96745</v>
      </c>
      <c r="F14" s="25">
        <v>3705</v>
      </c>
      <c r="G14" s="25">
        <v>101984</v>
      </c>
      <c r="H14" s="25">
        <v>14494</v>
      </c>
      <c r="I14" s="29">
        <v>570</v>
      </c>
      <c r="J14" s="77"/>
      <c r="K14" s="25">
        <v>1523</v>
      </c>
      <c r="L14" s="25">
        <v>11214</v>
      </c>
      <c r="M14" s="25">
        <v>11567</v>
      </c>
      <c r="N14" s="25">
        <v>19776</v>
      </c>
      <c r="O14" s="25">
        <v>12736</v>
      </c>
      <c r="P14" s="27">
        <v>3597264</v>
      </c>
    </row>
    <row r="15" spans="1:16" ht="15" x14ac:dyDescent="0.2">
      <c r="A15" s="54" t="s">
        <v>401</v>
      </c>
      <c r="B15" s="25">
        <v>4915839</v>
      </c>
      <c r="C15" s="25">
        <v>4357112</v>
      </c>
      <c r="D15" s="77"/>
      <c r="E15" s="25">
        <v>207195</v>
      </c>
      <c r="F15" s="25">
        <v>3704</v>
      </c>
      <c r="G15" s="25">
        <v>226013</v>
      </c>
      <c r="H15" s="25">
        <v>32017</v>
      </c>
      <c r="I15" s="25">
        <v>2159</v>
      </c>
      <c r="J15" s="77"/>
      <c r="K15" s="25">
        <v>1455</v>
      </c>
      <c r="L15" s="25">
        <v>9493</v>
      </c>
      <c r="M15" s="25">
        <v>16715</v>
      </c>
      <c r="N15" s="25">
        <v>28227</v>
      </c>
      <c r="O15" s="25">
        <v>31749</v>
      </c>
      <c r="P15" s="27">
        <v>4915839</v>
      </c>
    </row>
    <row r="16" spans="1:16" ht="15" x14ac:dyDescent="0.2">
      <c r="A16" s="54" t="s">
        <v>402</v>
      </c>
      <c r="B16" s="25">
        <v>7784671</v>
      </c>
      <c r="C16" s="25">
        <v>6735599</v>
      </c>
      <c r="D16" s="77"/>
      <c r="E16" s="25">
        <v>420224</v>
      </c>
      <c r="F16" s="25">
        <v>11534</v>
      </c>
      <c r="G16" s="25">
        <v>406429</v>
      </c>
      <c r="H16" s="25">
        <v>66740</v>
      </c>
      <c r="I16" s="25">
        <v>4413</v>
      </c>
      <c r="J16" s="77"/>
      <c r="K16" s="25">
        <v>4205</v>
      </c>
      <c r="L16" s="25">
        <v>14053</v>
      </c>
      <c r="M16" s="25">
        <v>25124</v>
      </c>
      <c r="N16" s="25">
        <v>43013</v>
      </c>
      <c r="O16" s="25">
        <v>53337</v>
      </c>
      <c r="P16" s="27">
        <v>7784671</v>
      </c>
    </row>
    <row r="17" spans="1:16" ht="15" x14ac:dyDescent="0.2">
      <c r="A17" s="79" t="s">
        <v>403</v>
      </c>
      <c r="B17" s="25">
        <v>1788480</v>
      </c>
      <c r="C17" s="25">
        <v>1547860</v>
      </c>
      <c r="D17" s="77"/>
      <c r="E17" s="25">
        <v>83448</v>
      </c>
      <c r="F17" s="25">
        <v>1681</v>
      </c>
      <c r="G17" s="25">
        <v>101946</v>
      </c>
      <c r="H17" s="25">
        <v>31811</v>
      </c>
      <c r="I17" s="25">
        <v>1355</v>
      </c>
      <c r="J17" s="77"/>
      <c r="K17" s="29">
        <v>361</v>
      </c>
      <c r="L17" s="25">
        <v>3446</v>
      </c>
      <c r="M17" s="25">
        <v>4056</v>
      </c>
      <c r="N17" s="25">
        <v>5735</v>
      </c>
      <c r="O17" s="25">
        <v>6781</v>
      </c>
      <c r="P17" s="27">
        <v>1788480</v>
      </c>
    </row>
    <row r="18" spans="1:16" ht="15" x14ac:dyDescent="0.2">
      <c r="A18" s="79" t="s">
        <v>404</v>
      </c>
      <c r="B18" s="25">
        <v>432708</v>
      </c>
      <c r="C18" s="25">
        <v>378412</v>
      </c>
      <c r="D18" s="77"/>
      <c r="E18" s="25">
        <v>18890</v>
      </c>
      <c r="F18" s="29">
        <v>884</v>
      </c>
      <c r="G18" s="25">
        <v>20588</v>
      </c>
      <c r="H18" s="25">
        <v>9180</v>
      </c>
      <c r="I18" s="29">
        <v>352</v>
      </c>
      <c r="J18" s="77"/>
      <c r="K18" s="29">
        <v>0</v>
      </c>
      <c r="L18" s="29">
        <v>739</v>
      </c>
      <c r="M18" s="25">
        <v>1592</v>
      </c>
      <c r="N18" s="29">
        <v>926</v>
      </c>
      <c r="O18" s="25">
        <v>1145</v>
      </c>
      <c r="P18" s="27">
        <v>432708</v>
      </c>
    </row>
    <row r="19" spans="1:16" ht="15" x14ac:dyDescent="0.2">
      <c r="A19" s="79" t="s">
        <v>405</v>
      </c>
      <c r="B19" s="25">
        <v>6441956</v>
      </c>
      <c r="C19" s="25">
        <v>4871517</v>
      </c>
      <c r="D19" s="77"/>
      <c r="E19" s="25">
        <v>689164</v>
      </c>
      <c r="F19" s="25">
        <v>13612</v>
      </c>
      <c r="G19" s="25">
        <v>509775</v>
      </c>
      <c r="H19" s="25">
        <v>220600</v>
      </c>
      <c r="I19" s="25">
        <v>8871</v>
      </c>
      <c r="J19" s="77"/>
      <c r="K19" s="25">
        <v>4642</v>
      </c>
      <c r="L19" s="25">
        <v>5752</v>
      </c>
      <c r="M19" s="25">
        <v>18339</v>
      </c>
      <c r="N19" s="25">
        <v>35656</v>
      </c>
      <c r="O19" s="25">
        <v>64028</v>
      </c>
      <c r="P19" s="27">
        <v>6441956</v>
      </c>
    </row>
    <row r="20" spans="1:16" ht="15" x14ac:dyDescent="0.2">
      <c r="A20" s="79" t="s">
        <v>406</v>
      </c>
      <c r="B20" s="25">
        <v>1028070</v>
      </c>
      <c r="C20" s="25">
        <v>775510</v>
      </c>
      <c r="D20" s="77"/>
      <c r="E20" s="25">
        <v>79758</v>
      </c>
      <c r="F20" s="25">
        <v>1173</v>
      </c>
      <c r="G20" s="25">
        <v>78947</v>
      </c>
      <c r="H20" s="25">
        <v>74315</v>
      </c>
      <c r="I20" s="25">
        <v>2778</v>
      </c>
      <c r="J20" s="77"/>
      <c r="K20" s="29">
        <v>308</v>
      </c>
      <c r="L20" s="25">
        <v>1759</v>
      </c>
      <c r="M20" s="25">
        <v>2264</v>
      </c>
      <c r="N20" s="25">
        <v>3737</v>
      </c>
      <c r="O20" s="25">
        <v>7521</v>
      </c>
      <c r="P20" s="27">
        <v>1028070</v>
      </c>
    </row>
    <row r="21" spans="1:16" ht="15" x14ac:dyDescent="0.2">
      <c r="A21" s="79" t="s">
        <v>407</v>
      </c>
      <c r="B21" s="25">
        <v>1567016</v>
      </c>
      <c r="C21" s="25">
        <v>1004815</v>
      </c>
      <c r="D21" s="77"/>
      <c r="E21" s="25">
        <v>238032</v>
      </c>
      <c r="F21" s="25">
        <v>3091</v>
      </c>
      <c r="G21" s="25">
        <v>139185</v>
      </c>
      <c r="H21" s="25">
        <v>138690</v>
      </c>
      <c r="I21" s="25">
        <v>5856</v>
      </c>
      <c r="J21" s="77"/>
      <c r="K21" s="29">
        <v>409</v>
      </c>
      <c r="L21" s="25">
        <v>1171</v>
      </c>
      <c r="M21" s="25">
        <v>2799</v>
      </c>
      <c r="N21" s="25">
        <v>8125</v>
      </c>
      <c r="O21" s="25">
        <v>24843</v>
      </c>
      <c r="P21" s="27">
        <v>1567016</v>
      </c>
    </row>
    <row r="22" spans="1:16" ht="15" x14ac:dyDescent="0.2">
      <c r="A22" s="54" t="s">
        <v>408</v>
      </c>
      <c r="B22" s="25">
        <v>1796532</v>
      </c>
      <c r="C22" s="25">
        <v>1365379</v>
      </c>
      <c r="D22" s="77"/>
      <c r="E22" s="25">
        <v>170291</v>
      </c>
      <c r="F22" s="25">
        <v>1605</v>
      </c>
      <c r="G22" s="25">
        <v>44748</v>
      </c>
      <c r="H22" s="25">
        <v>75913</v>
      </c>
      <c r="I22" s="25">
        <v>4222</v>
      </c>
      <c r="J22" s="77"/>
      <c r="K22" s="29">
        <v>847</v>
      </c>
      <c r="L22" s="25">
        <v>1783</v>
      </c>
      <c r="M22" s="25">
        <v>3516</v>
      </c>
      <c r="N22" s="25">
        <v>13564</v>
      </c>
      <c r="O22" s="25">
        <v>114664</v>
      </c>
      <c r="P22" s="27">
        <v>1796532</v>
      </c>
    </row>
    <row r="23" spans="1:16" s="53" customFormat="1" ht="15" x14ac:dyDescent="0.2">
      <c r="A23" s="80" t="s">
        <v>5</v>
      </c>
      <c r="B23" s="25">
        <f>SUM(B7:B22)</f>
        <v>132324766</v>
      </c>
      <c r="C23" s="25">
        <v>119065300</v>
      </c>
      <c r="D23" s="80"/>
      <c r="E23" s="25">
        <v>3694441</v>
      </c>
      <c r="F23" s="25">
        <v>80272</v>
      </c>
      <c r="G23" s="25">
        <v>2432934</v>
      </c>
      <c r="H23" s="25">
        <v>746153</v>
      </c>
      <c r="I23" s="25">
        <v>37856</v>
      </c>
      <c r="J23" s="80"/>
      <c r="K23" s="25">
        <v>163882</v>
      </c>
      <c r="L23" s="25">
        <v>282581</v>
      </c>
      <c r="M23" s="25">
        <v>766720</v>
      </c>
      <c r="N23" s="25">
        <v>3871229</v>
      </c>
      <c r="O23" s="25">
        <v>1183398</v>
      </c>
      <c r="P23" s="27">
        <v>132324766</v>
      </c>
    </row>
    <row r="24" spans="1:16" x14ac:dyDescent="0.2">
      <c r="A24" s="83" t="s">
        <v>409</v>
      </c>
      <c r="B24" s="20">
        <f>B7+B8+B9+B10</f>
        <v>57183130</v>
      </c>
      <c r="C24" s="20">
        <f>C7+C8+C9+C10</f>
        <v>52163355</v>
      </c>
      <c r="E24" s="20">
        <f>E7+E8+E9+E10</f>
        <v>516347</v>
      </c>
      <c r="F24" s="20">
        <f>F7+F8+F9+F10</f>
        <v>9679</v>
      </c>
      <c r="G24" s="20">
        <f>G7+G8+G9+G10</f>
        <v>101349</v>
      </c>
      <c r="H24" s="20">
        <f>H7+H8+H9+H10</f>
        <v>15972</v>
      </c>
      <c r="I24" s="20">
        <f>I7+I8+I9+I10</f>
        <v>2078</v>
      </c>
      <c r="K24" s="20">
        <f t="shared" ref="K24:P24" si="0">K7+K8+K9+K10</f>
        <v>104310</v>
      </c>
      <c r="L24" s="20">
        <f t="shared" si="0"/>
        <v>132463</v>
      </c>
      <c r="M24" s="20">
        <f t="shared" si="0"/>
        <v>449419</v>
      </c>
      <c r="N24" s="20">
        <f t="shared" si="0"/>
        <v>3134919</v>
      </c>
      <c r="O24" s="20">
        <f t="shared" si="0"/>
        <v>553239</v>
      </c>
      <c r="P24" s="20">
        <f t="shared" si="0"/>
        <v>57183130</v>
      </c>
    </row>
    <row r="25" spans="1:16" x14ac:dyDescent="0.2">
      <c r="A25" s="83" t="s">
        <v>562</v>
      </c>
      <c r="B25" s="20">
        <f>B19+B20+B21+B22</f>
        <v>10833574</v>
      </c>
      <c r="C25" s="20">
        <f>C19+C20+C21+C22</f>
        <v>8017221</v>
      </c>
      <c r="E25" s="20">
        <f>E19+E20+E21+E22</f>
        <v>1177245</v>
      </c>
      <c r="F25" s="20">
        <f>F19+F20+F21+F22</f>
        <v>19481</v>
      </c>
      <c r="G25" s="20">
        <f>G19+G20+G21+G22</f>
        <v>772655</v>
      </c>
      <c r="H25" s="20">
        <f>H19+H20+H21+H22</f>
        <v>509518</v>
      </c>
      <c r="I25" s="20">
        <f>I19+I20+I21+I22</f>
        <v>21727</v>
      </c>
      <c r="K25" s="20">
        <f t="shared" ref="K25:P25" si="1">K19+K20+K21+K22</f>
        <v>6206</v>
      </c>
      <c r="L25" s="20">
        <f t="shared" si="1"/>
        <v>10465</v>
      </c>
      <c r="M25" s="20">
        <f t="shared" si="1"/>
        <v>26918</v>
      </c>
      <c r="N25" s="20">
        <f t="shared" si="1"/>
        <v>61082</v>
      </c>
      <c r="O25" s="20">
        <f t="shared" si="1"/>
        <v>211056</v>
      </c>
      <c r="P25" s="20">
        <f t="shared" si="1"/>
        <v>10833574</v>
      </c>
    </row>
    <row r="26" spans="1:16" x14ac:dyDescent="0.2">
      <c r="A26" s="83" t="s">
        <v>410</v>
      </c>
      <c r="B26" s="84">
        <f>B24/B23</f>
        <v>0.43214230962630229</v>
      </c>
      <c r="C26" s="84">
        <f>C24/C23</f>
        <v>0.4381071143313795</v>
      </c>
      <c r="D26" s="84"/>
      <c r="E26" s="84">
        <f>E24/E23</f>
        <v>0.13976322804992691</v>
      </c>
      <c r="F26" s="84">
        <f>F24/F23</f>
        <v>0.12057753637632052</v>
      </c>
      <c r="G26" s="84">
        <f>G24/G23</f>
        <v>4.1657110303855348E-2</v>
      </c>
      <c r="H26" s="84">
        <f>H24/H23</f>
        <v>2.1405797470491976E-2</v>
      </c>
      <c r="I26" s="84">
        <f>I24/I23</f>
        <v>5.489222316145393E-2</v>
      </c>
      <c r="J26" s="84"/>
      <c r="K26" s="84">
        <f t="shared" ref="K26:P26" si="2">K24/K23</f>
        <v>0.63649455095739615</v>
      </c>
      <c r="L26" s="84">
        <f t="shared" si="2"/>
        <v>0.46876116936382844</v>
      </c>
      <c r="M26" s="84">
        <f t="shared" si="2"/>
        <v>0.5861579194490818</v>
      </c>
      <c r="N26" s="84">
        <f t="shared" si="2"/>
        <v>0.8097994202874591</v>
      </c>
      <c r="O26" s="84">
        <f t="shared" si="2"/>
        <v>0.46750036758554603</v>
      </c>
      <c r="P26" s="84">
        <f t="shared" si="2"/>
        <v>0.43214230962630229</v>
      </c>
    </row>
    <row r="27" spans="1:16" x14ac:dyDescent="0.2">
      <c r="A27" s="83" t="s">
        <v>563</v>
      </c>
      <c r="B27" s="84">
        <f>B25/B23</f>
        <v>8.1871098868975145E-2</v>
      </c>
      <c r="C27" s="84">
        <f>C25/C23</f>
        <v>6.7334655856912132E-2</v>
      </c>
      <c r="D27" s="84"/>
      <c r="E27" s="84">
        <f>E25/E23</f>
        <v>0.31865307904497597</v>
      </c>
      <c r="F27" s="84">
        <f>F25/F23</f>
        <v>0.24268736296591589</v>
      </c>
      <c r="G27" s="84">
        <f>G25/G23</f>
        <v>0.31758157023577294</v>
      </c>
      <c r="H27" s="84">
        <f>H25/H23</f>
        <v>0.68285994963499441</v>
      </c>
      <c r="I27" s="84">
        <f>I25/I23</f>
        <v>0.57393808114961964</v>
      </c>
      <c r="J27" s="84"/>
      <c r="K27" s="84">
        <f t="shared" ref="K27:P27" si="3">K25/K23</f>
        <v>3.7868710413590266E-2</v>
      </c>
      <c r="L27" s="84">
        <f t="shared" si="3"/>
        <v>3.7033629295670979E-2</v>
      </c>
      <c r="M27" s="84">
        <f t="shared" si="3"/>
        <v>3.5107992487479131E-2</v>
      </c>
      <c r="N27" s="84">
        <f t="shared" si="3"/>
        <v>1.5778451752660461E-2</v>
      </c>
      <c r="O27" s="84">
        <f t="shared" si="3"/>
        <v>0.17834743678796144</v>
      </c>
      <c r="P27" s="84">
        <f t="shared" si="3"/>
        <v>8.1871098868975145E-2</v>
      </c>
    </row>
    <row r="28" spans="1:16" s="141" customFormat="1" x14ac:dyDescent="0.2">
      <c r="B28" s="143"/>
    </row>
    <row r="29" spans="1:16" s="141" customFormat="1" x14ac:dyDescent="0.2">
      <c r="A29" s="351" t="s">
        <v>567</v>
      </c>
      <c r="B29" s="351"/>
      <c r="C29" s="351"/>
      <c r="D29" s="351"/>
      <c r="E29" s="351"/>
    </row>
    <row r="30" spans="1:16" s="141" customFormat="1" x14ac:dyDescent="0.2">
      <c r="C30" s="267"/>
    </row>
    <row r="67" spans="2:3" x14ac:dyDescent="0.2">
      <c r="B67" s="83"/>
      <c r="C67" s="83"/>
    </row>
    <row r="68" spans="2:3" x14ac:dyDescent="0.2">
      <c r="B68" s="83"/>
      <c r="C68" s="83"/>
    </row>
    <row r="69" spans="2:3" x14ac:dyDescent="0.2">
      <c r="B69" s="85"/>
      <c r="C69" s="83"/>
    </row>
    <row r="70" spans="2:3" x14ac:dyDescent="0.2">
      <c r="B70" s="85"/>
      <c r="C70" s="83"/>
    </row>
    <row r="71" spans="2:3" x14ac:dyDescent="0.2">
      <c r="B71" s="85"/>
      <c r="C71" s="83"/>
    </row>
    <row r="72" spans="2:3" x14ac:dyDescent="0.2">
      <c r="B72" s="85"/>
      <c r="C72" s="83"/>
    </row>
    <row r="73" spans="2:3" x14ac:dyDescent="0.2">
      <c r="B73" s="85"/>
      <c r="C73" s="83"/>
    </row>
    <row r="74" spans="2:3" x14ac:dyDescent="0.2">
      <c r="B74" s="85"/>
      <c r="C74" s="83"/>
    </row>
    <row r="75" spans="2:3" x14ac:dyDescent="0.2">
      <c r="B75" s="85"/>
      <c r="C75" s="83"/>
    </row>
    <row r="76" spans="2:3" x14ac:dyDescent="0.2">
      <c r="B76" s="83"/>
      <c r="C76" s="83"/>
    </row>
    <row r="77" spans="2:3" x14ac:dyDescent="0.2">
      <c r="B77" s="85"/>
      <c r="C77" s="83"/>
    </row>
  </sheetData>
  <mergeCells count="1">
    <mergeCell ref="A29:E29"/>
  </mergeCells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31" sqref="I31"/>
    </sheetView>
  </sheetViews>
  <sheetFormatPr defaultRowHeight="15" x14ac:dyDescent="0.25"/>
  <cols>
    <col min="1" max="1" width="45.28515625" customWidth="1"/>
    <col min="2" max="7" width="9.28515625" style="280" customWidth="1"/>
  </cols>
  <sheetData>
    <row r="1" spans="1:9" x14ac:dyDescent="0.25">
      <c r="A1" t="s">
        <v>564</v>
      </c>
      <c r="B1" s="279"/>
      <c r="C1" s="279"/>
      <c r="D1" s="279"/>
      <c r="E1" s="279"/>
      <c r="F1" s="279"/>
      <c r="G1" s="279"/>
    </row>
    <row r="2" spans="1:9" x14ac:dyDescent="0.25">
      <c r="A2" s="281"/>
      <c r="B2" s="282">
        <v>1977</v>
      </c>
      <c r="C2" s="282">
        <v>1983</v>
      </c>
      <c r="D2" s="282">
        <v>1990</v>
      </c>
      <c r="E2" s="282">
        <v>1995</v>
      </c>
      <c r="F2" s="282">
        <v>2001</v>
      </c>
      <c r="G2" s="282">
        <v>2009</v>
      </c>
      <c r="I2" s="309">
        <v>1975</v>
      </c>
    </row>
    <row r="3" spans="1:9" x14ac:dyDescent="0.25">
      <c r="A3" s="283" t="s">
        <v>472</v>
      </c>
      <c r="B3" s="284">
        <v>9.06</v>
      </c>
      <c r="C3" s="284">
        <v>8.5399999999999991</v>
      </c>
      <c r="D3" s="284">
        <v>10.65</v>
      </c>
      <c r="E3" s="284">
        <v>11.63</v>
      </c>
      <c r="F3" s="284">
        <v>12.11</v>
      </c>
      <c r="G3" s="284">
        <v>11.792392</v>
      </c>
      <c r="I3" s="310"/>
    </row>
    <row r="4" spans="1:9" x14ac:dyDescent="0.25">
      <c r="A4" s="283" t="s">
        <v>473</v>
      </c>
      <c r="B4" s="284">
        <v>9.61</v>
      </c>
      <c r="C4" s="284">
        <v>8.86</v>
      </c>
      <c r="D4" s="284">
        <v>11.02</v>
      </c>
      <c r="E4" s="284">
        <v>11.84</v>
      </c>
      <c r="F4" s="284">
        <v>12.1</v>
      </c>
      <c r="G4" s="284">
        <v>12.090863000000001</v>
      </c>
      <c r="I4" s="310"/>
    </row>
    <row r="5" spans="1:9" x14ac:dyDescent="0.25">
      <c r="A5" s="283" t="s">
        <v>474</v>
      </c>
      <c r="B5" s="284">
        <v>7.48</v>
      </c>
      <c r="C5" s="284">
        <v>9</v>
      </c>
      <c r="D5" s="284">
        <v>12.75</v>
      </c>
      <c r="E5" s="284">
        <v>12.88</v>
      </c>
      <c r="F5" s="284">
        <v>11.73</v>
      </c>
      <c r="G5" s="284">
        <v>10.178269</v>
      </c>
      <c r="I5" s="310"/>
    </row>
    <row r="6" spans="1:9" x14ac:dyDescent="0.25">
      <c r="A6" s="283" t="s">
        <v>475</v>
      </c>
      <c r="B6" s="284"/>
      <c r="C6" s="284"/>
      <c r="D6" s="284">
        <v>0.83</v>
      </c>
      <c r="E6" s="284">
        <v>0.74</v>
      </c>
      <c r="F6" s="284">
        <v>0.91</v>
      </c>
      <c r="G6" s="284">
        <v>0.97604299999999999</v>
      </c>
      <c r="I6" s="311"/>
    </row>
    <row r="7" spans="1:9" x14ac:dyDescent="0.25">
      <c r="A7" s="352"/>
      <c r="B7" s="352"/>
      <c r="C7" s="352"/>
      <c r="D7" s="352"/>
      <c r="E7" s="352"/>
      <c r="F7" s="352"/>
      <c r="G7" s="352"/>
    </row>
    <row r="8" spans="1:9" x14ac:dyDescent="0.25">
      <c r="A8" s="283" t="s">
        <v>476</v>
      </c>
      <c r="B8" s="284">
        <v>19.23</v>
      </c>
      <c r="C8" s="284">
        <v>18.2</v>
      </c>
      <c r="D8" s="284">
        <v>19.600000000000001</v>
      </c>
      <c r="E8" s="284">
        <v>20.65</v>
      </c>
      <c r="F8" s="284">
        <v>23.32</v>
      </c>
      <c r="G8" s="284">
        <v>23.851738000000001</v>
      </c>
    </row>
    <row r="9" spans="1:9" x14ac:dyDescent="0.25">
      <c r="A9" s="283" t="s">
        <v>477</v>
      </c>
      <c r="B9" s="284">
        <v>18.95</v>
      </c>
      <c r="C9" s="284">
        <v>17.62</v>
      </c>
      <c r="D9" s="284">
        <v>19.05</v>
      </c>
      <c r="E9" s="284">
        <v>20.100000000000001</v>
      </c>
      <c r="F9" s="284">
        <v>22.49</v>
      </c>
      <c r="G9" s="284">
        <v>22.848127000000002</v>
      </c>
    </row>
    <row r="10" spans="1:9" x14ac:dyDescent="0.25">
      <c r="A10" s="283" t="s">
        <v>478</v>
      </c>
      <c r="B10" s="284">
        <v>37.590000000000003</v>
      </c>
      <c r="C10" s="284">
        <v>37.79</v>
      </c>
      <c r="D10" s="284">
        <v>41.1</v>
      </c>
      <c r="E10" s="284">
        <v>41.95</v>
      </c>
      <c r="F10" s="284">
        <v>55.5</v>
      </c>
      <c r="G10" s="284">
        <v>52.978619000000002</v>
      </c>
    </row>
    <row r="11" spans="1:9" x14ac:dyDescent="0.25">
      <c r="A11" s="283" t="s">
        <v>479</v>
      </c>
      <c r="B11" s="284" t="s">
        <v>190</v>
      </c>
      <c r="C11" s="284" t="s">
        <v>190</v>
      </c>
      <c r="D11" s="284">
        <v>9.7899999999999991</v>
      </c>
      <c r="E11" s="284">
        <v>10.86</v>
      </c>
      <c r="F11" s="284">
        <v>14.06</v>
      </c>
      <c r="G11" s="284">
        <v>16.148579999999999</v>
      </c>
    </row>
    <row r="12" spans="1:9" x14ac:dyDescent="0.25">
      <c r="A12" s="352"/>
      <c r="B12" s="352"/>
      <c r="C12" s="352"/>
      <c r="D12" s="352"/>
      <c r="E12" s="352"/>
      <c r="F12" s="352"/>
      <c r="G12" s="352"/>
    </row>
    <row r="13" spans="1:9" x14ac:dyDescent="0.25">
      <c r="A13" s="283" t="s">
        <v>480</v>
      </c>
      <c r="B13" s="284">
        <v>34.72</v>
      </c>
      <c r="C13" s="284">
        <v>26.84</v>
      </c>
      <c r="D13" s="284">
        <v>33.35</v>
      </c>
      <c r="E13" s="284">
        <v>34.67</v>
      </c>
      <c r="F13" s="284">
        <v>32.229999999999997</v>
      </c>
      <c r="G13" s="285">
        <v>27.497664</v>
      </c>
    </row>
    <row r="14" spans="1:9" x14ac:dyDescent="0.25">
      <c r="A14" s="283" t="s">
        <v>481</v>
      </c>
      <c r="B14" s="284">
        <v>37.5</v>
      </c>
      <c r="C14" s="284">
        <v>27.78</v>
      </c>
      <c r="D14" s="284">
        <v>31.49</v>
      </c>
      <c r="E14" s="284">
        <v>35.18</v>
      </c>
      <c r="F14" s="284">
        <v>32.270000000000003</v>
      </c>
      <c r="G14" s="285">
        <v>28.874299000000001</v>
      </c>
    </row>
    <row r="15" spans="1:9" x14ac:dyDescent="0.25">
      <c r="A15" s="283" t="s">
        <v>482</v>
      </c>
      <c r="B15" s="284">
        <v>12.58</v>
      </c>
      <c r="C15" s="284">
        <v>15.44</v>
      </c>
      <c r="D15" s="284">
        <v>18.02</v>
      </c>
      <c r="E15" s="284">
        <v>18.22</v>
      </c>
      <c r="F15" s="284">
        <v>12.96</v>
      </c>
      <c r="G15" s="285">
        <v>11.422058</v>
      </c>
    </row>
    <row r="16" spans="1:9" x14ac:dyDescent="0.25">
      <c r="A16" s="283" t="s">
        <v>483</v>
      </c>
      <c r="B16" s="284"/>
      <c r="C16" s="284" t="s">
        <v>190</v>
      </c>
      <c r="D16" s="284">
        <v>4.99</v>
      </c>
      <c r="E16" s="284">
        <v>3.58</v>
      </c>
      <c r="F16" s="284">
        <v>3.18</v>
      </c>
      <c r="G16" s="285">
        <v>4.7671770000000002</v>
      </c>
    </row>
    <row r="18" spans="1:11" x14ac:dyDescent="0.25">
      <c r="K18" s="115"/>
    </row>
    <row r="19" spans="1:11" x14ac:dyDescent="0.25">
      <c r="A19" s="353" t="s">
        <v>566</v>
      </c>
      <c r="B19" s="353"/>
      <c r="C19" s="353"/>
      <c r="D19" s="353"/>
      <c r="E19" s="353"/>
      <c r="K19" s="115"/>
    </row>
    <row r="20" spans="1:11" x14ac:dyDescent="0.25">
      <c r="K20" s="115"/>
    </row>
    <row r="21" spans="1:11" x14ac:dyDescent="0.25">
      <c r="K21" s="115"/>
    </row>
  </sheetData>
  <mergeCells count="3">
    <mergeCell ref="A7:G7"/>
    <mergeCell ref="A12:G12"/>
    <mergeCell ref="A19:E19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2" sqref="A2"/>
    </sheetView>
  </sheetViews>
  <sheetFormatPr defaultRowHeight="15" x14ac:dyDescent="0.25"/>
  <cols>
    <col min="1" max="1" width="40.5703125" customWidth="1"/>
    <col min="3" max="3" width="8.85546875" customWidth="1"/>
    <col min="13" max="13" width="32.42578125" customWidth="1"/>
  </cols>
  <sheetData>
    <row r="1" spans="1:19" x14ac:dyDescent="0.25">
      <c r="A1" s="116" t="s">
        <v>484</v>
      </c>
    </row>
    <row r="2" spans="1:19" x14ac:dyDescent="0.25">
      <c r="A2" s="116" t="s">
        <v>485</v>
      </c>
    </row>
    <row r="3" spans="1:19" x14ac:dyDescent="0.25">
      <c r="A3" s="116" t="s">
        <v>486</v>
      </c>
      <c r="D3" s="116"/>
      <c r="E3" s="116"/>
      <c r="F3" s="116"/>
      <c r="G3" s="116"/>
      <c r="H3" s="116"/>
      <c r="I3" s="116"/>
      <c r="J3" s="116"/>
    </row>
    <row r="4" spans="1:19" ht="15.75" thickBot="1" x14ac:dyDescent="0.3">
      <c r="D4" s="116"/>
      <c r="E4" s="116"/>
      <c r="F4" s="116"/>
      <c r="G4" s="116"/>
      <c r="H4" s="116"/>
      <c r="I4" s="116"/>
      <c r="J4" s="116"/>
    </row>
    <row r="5" spans="1:19" ht="16.5" thickTop="1" thickBot="1" x14ac:dyDescent="0.3">
      <c r="A5" s="292"/>
      <c r="B5" s="282">
        <v>1977</v>
      </c>
      <c r="C5" s="282">
        <v>1983</v>
      </c>
      <c r="D5" s="282">
        <v>1990</v>
      </c>
      <c r="E5" s="282">
        <v>1995</v>
      </c>
      <c r="F5" s="282">
        <v>2001</v>
      </c>
      <c r="G5" s="282">
        <v>2009</v>
      </c>
      <c r="H5" s="282" t="s">
        <v>487</v>
      </c>
      <c r="I5" s="116"/>
      <c r="J5" s="116"/>
    </row>
    <row r="6" spans="1:19" ht="15.75" thickTop="1" x14ac:dyDescent="0.25">
      <c r="A6" s="117" t="s">
        <v>488</v>
      </c>
      <c r="B6" s="358" t="s">
        <v>489</v>
      </c>
      <c r="C6" s="359"/>
      <c r="D6" s="359"/>
      <c r="E6" s="359"/>
      <c r="F6" s="359"/>
      <c r="G6" s="359"/>
      <c r="H6" s="360"/>
    </row>
    <row r="7" spans="1:19" x14ac:dyDescent="0.25">
      <c r="A7" s="277" t="s">
        <v>490</v>
      </c>
      <c r="B7" s="111">
        <v>9.06</v>
      </c>
      <c r="C7" s="111">
        <v>8.5399999999999991</v>
      </c>
      <c r="D7" s="111">
        <v>10.65</v>
      </c>
      <c r="E7" s="111">
        <v>11.63</v>
      </c>
      <c r="F7" s="111">
        <v>12.11</v>
      </c>
      <c r="G7" s="112">
        <v>11.792392</v>
      </c>
      <c r="H7" s="112">
        <v>0.28576339999999867</v>
      </c>
      <c r="L7" s="287"/>
      <c r="M7" s="287"/>
      <c r="N7" s="288"/>
      <c r="O7" s="288"/>
      <c r="P7" s="288"/>
      <c r="Q7" s="288"/>
      <c r="R7" s="288"/>
      <c r="S7" s="288"/>
    </row>
    <row r="8" spans="1:19" ht="15.75" customHeight="1" x14ac:dyDescent="0.25">
      <c r="A8" s="277" t="s">
        <v>491</v>
      </c>
      <c r="B8" s="111">
        <v>19.23</v>
      </c>
      <c r="C8" s="111">
        <v>18.2</v>
      </c>
      <c r="D8" s="111">
        <v>19.600000000000001</v>
      </c>
      <c r="E8" s="111">
        <v>20.65</v>
      </c>
      <c r="F8" s="111">
        <v>23.32</v>
      </c>
      <c r="G8" s="112">
        <v>23.851738000000001</v>
      </c>
      <c r="H8" s="112">
        <v>0.3539911999999994</v>
      </c>
      <c r="L8" s="287"/>
      <c r="M8" s="287"/>
      <c r="N8" s="291"/>
      <c r="O8" s="291"/>
      <c r="P8" s="291"/>
      <c r="Q8" s="291"/>
      <c r="R8" s="291"/>
      <c r="S8" s="291"/>
    </row>
    <row r="9" spans="1:19" ht="15.75" thickBot="1" x14ac:dyDescent="0.3">
      <c r="A9" s="278" t="s">
        <v>492</v>
      </c>
      <c r="B9" s="113">
        <v>34.72</v>
      </c>
      <c r="C9" s="113">
        <v>26.84</v>
      </c>
      <c r="D9" s="113">
        <v>33.35</v>
      </c>
      <c r="E9" s="113">
        <v>34.67</v>
      </c>
      <c r="F9" s="113">
        <v>32.229999999999997</v>
      </c>
      <c r="G9" s="114">
        <v>27.497664</v>
      </c>
      <c r="H9" s="118">
        <v>0.33026329999999859</v>
      </c>
      <c r="L9" s="287"/>
      <c r="M9" s="289"/>
      <c r="N9" s="286"/>
      <c r="O9" s="286"/>
      <c r="P9" s="286"/>
      <c r="Q9" s="286"/>
      <c r="R9" s="286"/>
      <c r="S9" s="286"/>
    </row>
    <row r="10" spans="1:19" ht="15.75" thickTop="1" x14ac:dyDescent="0.25">
      <c r="A10" s="119" t="s">
        <v>493</v>
      </c>
      <c r="B10" s="356" t="s">
        <v>493</v>
      </c>
      <c r="C10" s="356"/>
      <c r="D10" s="356"/>
      <c r="E10" s="356"/>
      <c r="F10" s="356"/>
      <c r="G10" s="356"/>
      <c r="H10" s="357"/>
      <c r="L10" s="287"/>
      <c r="M10" s="289"/>
      <c r="N10" s="286"/>
      <c r="O10" s="286"/>
      <c r="P10" s="286"/>
      <c r="Q10" s="286"/>
      <c r="R10" s="286"/>
      <c r="S10" s="286"/>
    </row>
    <row r="11" spans="1:19" x14ac:dyDescent="0.25">
      <c r="A11" s="277" t="s">
        <v>490</v>
      </c>
      <c r="B11" s="111">
        <v>9.61</v>
      </c>
      <c r="C11" s="111">
        <v>8.86</v>
      </c>
      <c r="D11" s="111">
        <v>11.02</v>
      </c>
      <c r="E11" s="111">
        <v>11.84</v>
      </c>
      <c r="F11" s="111">
        <v>12.1</v>
      </c>
      <c r="G11" s="112">
        <v>12.090863000000001</v>
      </c>
      <c r="H11" s="112">
        <v>0.24744960000000127</v>
      </c>
      <c r="L11" s="287"/>
      <c r="M11" s="289"/>
      <c r="N11" s="286"/>
      <c r="O11" s="286"/>
      <c r="P11" s="286"/>
      <c r="Q11" s="286"/>
      <c r="R11" s="286"/>
      <c r="S11" s="286"/>
    </row>
    <row r="12" spans="1:19" ht="15.75" customHeight="1" x14ac:dyDescent="0.25">
      <c r="A12" s="277" t="s">
        <v>491</v>
      </c>
      <c r="B12" s="111">
        <v>18.95</v>
      </c>
      <c r="C12" s="111">
        <v>17.62</v>
      </c>
      <c r="D12" s="111">
        <v>19.05</v>
      </c>
      <c r="E12" s="111">
        <v>20.100000000000001</v>
      </c>
      <c r="F12" s="111">
        <v>22.49</v>
      </c>
      <c r="G12" s="112">
        <v>22.848127000000002</v>
      </c>
      <c r="H12" s="112">
        <v>0.34124330000000214</v>
      </c>
      <c r="L12" s="287"/>
      <c r="M12" s="288"/>
      <c r="N12" s="290"/>
      <c r="O12" s="290"/>
      <c r="P12" s="290"/>
      <c r="Q12" s="290"/>
      <c r="R12" s="290"/>
      <c r="S12" s="290"/>
    </row>
    <row r="13" spans="1:19" ht="15.75" thickBot="1" x14ac:dyDescent="0.3">
      <c r="A13" s="278" t="s">
        <v>492</v>
      </c>
      <c r="B13" s="113">
        <v>37.5</v>
      </c>
      <c r="C13" s="113">
        <v>27.78</v>
      </c>
      <c r="D13" s="113">
        <v>31.49</v>
      </c>
      <c r="E13" s="113">
        <v>35.18</v>
      </c>
      <c r="F13" s="113">
        <v>32.270000000000003</v>
      </c>
      <c r="G13" s="114">
        <v>28.874299000000001</v>
      </c>
      <c r="H13" s="118">
        <v>0.31141330000000167</v>
      </c>
      <c r="L13" s="287"/>
      <c r="M13" s="289"/>
      <c r="N13" s="286"/>
      <c r="O13" s="286"/>
      <c r="P13" s="286"/>
      <c r="Q13" s="286"/>
      <c r="R13" s="286"/>
      <c r="S13" s="286"/>
    </row>
    <row r="14" spans="1:19" ht="15.75" thickTop="1" x14ac:dyDescent="0.25">
      <c r="A14" s="119" t="s">
        <v>494</v>
      </c>
      <c r="B14" s="356" t="s">
        <v>494</v>
      </c>
      <c r="C14" s="356"/>
      <c r="D14" s="356"/>
      <c r="E14" s="356"/>
      <c r="F14" s="356"/>
      <c r="G14" s="356"/>
      <c r="H14" s="357"/>
      <c r="L14" s="287"/>
      <c r="M14" s="289"/>
      <c r="N14" s="286"/>
      <c r="O14" s="286"/>
      <c r="P14" s="286"/>
      <c r="Q14" s="286"/>
      <c r="R14" s="286"/>
      <c r="S14" s="286"/>
    </row>
    <row r="15" spans="1:19" x14ac:dyDescent="0.25">
      <c r="A15" s="277" t="s">
        <v>490</v>
      </c>
      <c r="B15" s="111">
        <v>7.48</v>
      </c>
      <c r="C15" s="111">
        <v>9</v>
      </c>
      <c r="D15" s="111">
        <v>12.75</v>
      </c>
      <c r="E15" s="111">
        <v>12.88</v>
      </c>
      <c r="F15" s="111">
        <v>11.73</v>
      </c>
      <c r="G15" s="112">
        <v>10.178269</v>
      </c>
      <c r="H15" s="112">
        <v>1.5365701000000005</v>
      </c>
      <c r="L15" s="287"/>
      <c r="M15" s="289"/>
      <c r="N15" s="286"/>
      <c r="O15" s="286"/>
      <c r="P15" s="286"/>
      <c r="Q15" s="286"/>
      <c r="R15" s="286"/>
      <c r="S15" s="286"/>
    </row>
    <row r="16" spans="1:19" ht="15.75" customHeight="1" x14ac:dyDescent="0.25">
      <c r="A16" s="277" t="s">
        <v>491</v>
      </c>
      <c r="B16" s="111">
        <v>37.590000000000003</v>
      </c>
      <c r="C16" s="111">
        <v>37.79</v>
      </c>
      <c r="D16" s="111">
        <v>41.1</v>
      </c>
      <c r="E16" s="111">
        <v>41.95</v>
      </c>
      <c r="F16" s="111">
        <v>55.5</v>
      </c>
      <c r="G16" s="112">
        <v>52.978619000000002</v>
      </c>
      <c r="H16" s="112">
        <v>4.1935436000000053</v>
      </c>
      <c r="L16" s="287"/>
      <c r="M16" s="288"/>
      <c r="N16" s="290"/>
      <c r="O16" s="290"/>
      <c r="P16" s="290"/>
      <c r="Q16" s="290"/>
      <c r="R16" s="290"/>
      <c r="S16" s="290"/>
    </row>
    <row r="17" spans="1:19" ht="15.75" thickBot="1" x14ac:dyDescent="0.3">
      <c r="A17" s="278" t="s">
        <v>492</v>
      </c>
      <c r="B17" s="113">
        <v>12.58</v>
      </c>
      <c r="C17" s="113">
        <v>15.44</v>
      </c>
      <c r="D17" s="113">
        <v>18.02</v>
      </c>
      <c r="E17" s="113">
        <v>18.22</v>
      </c>
      <c r="F17" s="113">
        <v>12.96</v>
      </c>
      <c r="G17" s="114">
        <v>11.422058</v>
      </c>
      <c r="H17" s="118">
        <v>0.99011499999999941</v>
      </c>
      <c r="L17" s="287"/>
      <c r="M17" s="289"/>
      <c r="N17" s="286"/>
      <c r="O17" s="286"/>
      <c r="P17" s="286"/>
      <c r="Q17" s="286"/>
      <c r="R17" s="286"/>
      <c r="S17" s="286"/>
    </row>
    <row r="18" spans="1:19" ht="15.75" thickTop="1" x14ac:dyDescent="0.25">
      <c r="A18" s="120" t="s">
        <v>495</v>
      </c>
      <c r="B18" s="355" t="s">
        <v>495</v>
      </c>
      <c r="C18" s="356"/>
      <c r="D18" s="356"/>
      <c r="E18" s="356"/>
      <c r="F18" s="356"/>
      <c r="G18" s="356"/>
      <c r="H18" s="357"/>
      <c r="L18" s="287"/>
      <c r="M18" s="289"/>
      <c r="N18" s="286"/>
      <c r="O18" s="286"/>
      <c r="P18" s="286"/>
      <c r="Q18" s="286"/>
      <c r="R18" s="286"/>
      <c r="S18" s="286"/>
    </row>
    <row r="19" spans="1:19" x14ac:dyDescent="0.25">
      <c r="A19" s="277" t="s">
        <v>490</v>
      </c>
      <c r="B19" s="111" t="s">
        <v>190</v>
      </c>
      <c r="C19" s="111" t="s">
        <v>190</v>
      </c>
      <c r="D19" s="111">
        <v>0.83</v>
      </c>
      <c r="E19" s="111">
        <v>0.74</v>
      </c>
      <c r="F19" s="111">
        <v>0.91</v>
      </c>
      <c r="G19" s="112">
        <v>0.97604299999999999</v>
      </c>
      <c r="H19" s="112">
        <v>0.23199309999999995</v>
      </c>
      <c r="L19" s="287"/>
      <c r="M19" s="289"/>
      <c r="N19" s="286"/>
      <c r="O19" s="286"/>
      <c r="P19" s="286"/>
      <c r="Q19" s="286"/>
      <c r="R19" s="286"/>
      <c r="S19" s="286"/>
    </row>
    <row r="20" spans="1:19" x14ac:dyDescent="0.25">
      <c r="A20" s="277" t="s">
        <v>491</v>
      </c>
      <c r="B20" s="111" t="s">
        <v>190</v>
      </c>
      <c r="C20" s="111" t="s">
        <v>190</v>
      </c>
      <c r="D20" s="111">
        <v>9.7899999999999991</v>
      </c>
      <c r="E20" s="111">
        <v>10.86</v>
      </c>
      <c r="F20" s="111">
        <v>14.06</v>
      </c>
      <c r="G20" s="112">
        <v>16.148579999999999</v>
      </c>
      <c r="H20" s="112">
        <v>2.2846249999999984</v>
      </c>
      <c r="L20" s="287"/>
      <c r="M20" s="288"/>
      <c r="N20" s="290"/>
      <c r="O20" s="290"/>
      <c r="P20" s="290"/>
      <c r="Q20" s="290"/>
      <c r="R20" s="290"/>
      <c r="S20" s="290"/>
    </row>
    <row r="21" spans="1:19" ht="15.75" thickBot="1" x14ac:dyDescent="0.3">
      <c r="A21" s="278" t="s">
        <v>492</v>
      </c>
      <c r="B21" s="113" t="s">
        <v>190</v>
      </c>
      <c r="C21" s="113" t="s">
        <v>190</v>
      </c>
      <c r="D21" s="113">
        <v>4.99</v>
      </c>
      <c r="E21" s="113">
        <v>3.58</v>
      </c>
      <c r="F21" s="113">
        <v>3.18</v>
      </c>
      <c r="G21" s="114">
        <v>4.7671770000000002</v>
      </c>
      <c r="H21" s="118">
        <v>0.50886550000000064</v>
      </c>
      <c r="L21" s="287"/>
      <c r="M21" s="289"/>
      <c r="N21" s="286"/>
      <c r="O21" s="286"/>
      <c r="P21" s="286"/>
      <c r="Q21" s="286"/>
      <c r="R21" s="286"/>
      <c r="S21" s="286"/>
    </row>
    <row r="22" spans="1:19" ht="15.75" thickTop="1" x14ac:dyDescent="0.25">
      <c r="L22" s="287"/>
      <c r="M22" s="289"/>
      <c r="N22" s="286"/>
      <c r="O22" s="286"/>
      <c r="P22" s="286"/>
      <c r="Q22" s="286"/>
      <c r="R22" s="286"/>
      <c r="S22" s="286"/>
    </row>
    <row r="23" spans="1:19" x14ac:dyDescent="0.25">
      <c r="A23" s="354" t="s">
        <v>565</v>
      </c>
      <c r="B23" s="354"/>
      <c r="C23" s="354"/>
      <c r="D23" s="354"/>
      <c r="E23" s="354"/>
      <c r="F23" s="354"/>
      <c r="L23" s="287"/>
      <c r="M23" s="289"/>
      <c r="N23" s="286"/>
      <c r="O23" s="286"/>
      <c r="P23" s="286"/>
      <c r="Q23" s="286"/>
      <c r="R23" s="286"/>
      <c r="S23" s="286"/>
    </row>
    <row r="24" spans="1:19" x14ac:dyDescent="0.25">
      <c r="L24" s="287"/>
      <c r="M24" s="287"/>
      <c r="N24" s="287"/>
      <c r="O24" s="287"/>
      <c r="P24" s="287"/>
      <c r="Q24" s="287"/>
      <c r="R24" s="287"/>
      <c r="S24" s="287"/>
    </row>
  </sheetData>
  <mergeCells count="5">
    <mergeCell ref="A23:F23"/>
    <mergeCell ref="B18:H18"/>
    <mergeCell ref="B6:H6"/>
    <mergeCell ref="B10:H10"/>
    <mergeCell ref="B14:H1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94"/>
  <sheetViews>
    <sheetView tabSelected="1" workbookViewId="0">
      <selection activeCell="C35" sqref="C35:G35"/>
    </sheetView>
  </sheetViews>
  <sheetFormatPr defaultColWidth="8.7109375" defaultRowHeight="12.75" x14ac:dyDescent="0.2"/>
  <cols>
    <col min="1" max="3" width="8.7109375" style="20"/>
    <col min="4" max="4" width="29.5703125" style="20" customWidth="1"/>
    <col min="5" max="5" width="11" style="20" customWidth="1"/>
    <col min="6" max="6" width="10.5703125" style="20" customWidth="1"/>
    <col min="7" max="7" width="11.28515625" style="20" customWidth="1"/>
    <col min="8" max="8" width="10.5703125" style="20" customWidth="1"/>
    <col min="9" max="9" width="11" style="20" customWidth="1"/>
    <col min="10" max="11" width="9.7109375" style="20" customWidth="1"/>
    <col min="12" max="12" width="10.7109375" style="20" customWidth="1"/>
    <col min="13" max="13" width="11.140625" style="20" customWidth="1"/>
    <col min="14" max="16" width="9.7109375" style="20" customWidth="1"/>
    <col min="17" max="17" width="11.140625" style="141" customWidth="1"/>
    <col min="18" max="19" width="9.7109375" style="141" customWidth="1"/>
    <col min="20" max="20" width="11.28515625" style="141" customWidth="1"/>
    <col min="21" max="22" width="9.7109375" style="141" customWidth="1"/>
    <col min="23" max="23" width="11.5703125" style="20" customWidth="1"/>
    <col min="24" max="28" width="9.7109375" style="20" customWidth="1"/>
    <col min="29" max="29" width="11.5703125" style="20" customWidth="1"/>
    <col min="30" max="31" width="9.7109375" style="20" customWidth="1"/>
    <col min="32" max="32" width="11.42578125" style="20" customWidth="1"/>
    <col min="33" max="34" width="9.7109375" style="20" customWidth="1"/>
    <col min="35" max="35" width="11.140625" style="20" customWidth="1"/>
    <col min="36" max="37" width="9.7109375" style="20" customWidth="1"/>
    <col min="38" max="38" width="11.5703125" style="20" customWidth="1"/>
    <col min="39" max="40" width="9.7109375" style="20" customWidth="1"/>
    <col min="41" max="41" width="12.140625" style="20" customWidth="1"/>
    <col min="42" max="43" width="9.7109375" style="20" customWidth="1"/>
    <col min="44" max="44" width="11.42578125" style="20" customWidth="1"/>
    <col min="45" max="46" width="9.7109375" style="20" customWidth="1"/>
    <col min="47" max="47" width="12.5703125" style="20" customWidth="1"/>
    <col min="48" max="49" width="9.7109375" style="20" customWidth="1"/>
    <col min="50" max="50" width="11.28515625" style="20" customWidth="1"/>
    <col min="51" max="51" width="11.42578125" style="20" customWidth="1"/>
    <col min="52" max="52" width="9.7109375" style="20" customWidth="1"/>
    <col min="53" max="53" width="12.42578125" style="20" customWidth="1"/>
    <col min="54" max="55" width="9.7109375" style="20" customWidth="1"/>
    <col min="56" max="56" width="11.7109375" style="20" customWidth="1"/>
    <col min="57" max="58" width="9.7109375" style="20" customWidth="1"/>
    <col min="59" max="59" width="12.42578125" style="20" customWidth="1"/>
    <col min="60" max="61" width="9.7109375" style="20" customWidth="1"/>
    <col min="62" max="62" width="11.42578125" style="20" customWidth="1"/>
    <col min="63" max="64" width="9.7109375" style="20" customWidth="1"/>
    <col min="65" max="65" width="11.5703125" style="20" customWidth="1"/>
    <col min="66" max="67" width="9.7109375" style="20" customWidth="1"/>
    <col min="68" max="68" width="12" style="20" customWidth="1"/>
    <col min="69" max="70" width="9.7109375" style="20" customWidth="1"/>
    <col min="71" max="71" width="11.85546875" style="20" customWidth="1"/>
    <col min="72" max="76" width="9.7109375" style="20" customWidth="1"/>
    <col min="77" max="77" width="11.42578125" style="20" customWidth="1"/>
    <col min="78" max="82" width="9.7109375" style="20" customWidth="1"/>
    <col min="83" max="83" width="11.5703125" style="20" customWidth="1"/>
    <col min="84" max="88" width="9.7109375" style="20" customWidth="1"/>
    <col min="89" max="89" width="11.85546875" style="20" customWidth="1"/>
    <col min="90" max="106" width="9.7109375" style="20" customWidth="1"/>
    <col min="107" max="107" width="12.28515625" style="20" customWidth="1"/>
    <col min="108" max="112" width="9.7109375" style="20" customWidth="1"/>
    <col min="113" max="113" width="11.140625" style="20" customWidth="1"/>
    <col min="114" max="118" width="9.7109375" style="20" customWidth="1"/>
    <col min="119" max="119" width="11.28515625" style="20" customWidth="1"/>
    <col min="120" max="124" width="9.7109375" style="20" customWidth="1"/>
    <col min="125" max="125" width="11.28515625" style="20" customWidth="1"/>
    <col min="126" max="154" width="9.7109375" style="20" customWidth="1"/>
    <col min="155" max="155" width="15" style="20" customWidth="1"/>
    <col min="156" max="16384" width="8.7109375" style="20"/>
  </cols>
  <sheetData>
    <row r="1" spans="1:172" x14ac:dyDescent="0.2">
      <c r="A1" s="19" t="s">
        <v>37</v>
      </c>
    </row>
    <row r="3" spans="1:172" ht="15" customHeight="1" x14ac:dyDescent="0.2">
      <c r="D3" s="325" t="s">
        <v>38</v>
      </c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</row>
    <row r="4" spans="1:172" s="22" customFormat="1" ht="15" x14ac:dyDescent="0.25">
      <c r="D4" s="325"/>
      <c r="E4" s="22" t="s">
        <v>39</v>
      </c>
      <c r="F4" s="22" t="s">
        <v>40</v>
      </c>
      <c r="G4" s="22" t="s">
        <v>41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46</v>
      </c>
      <c r="M4" s="22" t="s">
        <v>47</v>
      </c>
      <c r="N4" s="22" t="s">
        <v>48</v>
      </c>
      <c r="O4" s="22" t="s">
        <v>49</v>
      </c>
      <c r="P4" s="22" t="s">
        <v>50</v>
      </c>
      <c r="Q4" s="142" t="s">
        <v>51</v>
      </c>
      <c r="R4" s="142" t="s">
        <v>52</v>
      </c>
      <c r="S4" s="142" t="s">
        <v>53</v>
      </c>
      <c r="T4" s="142" t="s">
        <v>54</v>
      </c>
      <c r="U4" s="142" t="s">
        <v>55</v>
      </c>
      <c r="V4" s="142" t="s">
        <v>56</v>
      </c>
      <c r="W4" s="22" t="s">
        <v>57</v>
      </c>
      <c r="X4" s="22" t="s">
        <v>58</v>
      </c>
      <c r="Y4" s="22" t="s">
        <v>59</v>
      </c>
      <c r="Z4" s="22" t="s">
        <v>60</v>
      </c>
      <c r="AA4" s="22" t="s">
        <v>61</v>
      </c>
      <c r="AB4" s="22" t="s">
        <v>62</v>
      </c>
      <c r="AC4" s="22" t="s">
        <v>63</v>
      </c>
      <c r="AD4" s="22" t="s">
        <v>64</v>
      </c>
      <c r="AE4" s="22" t="s">
        <v>65</v>
      </c>
      <c r="AF4" s="22" t="s">
        <v>66</v>
      </c>
      <c r="AG4" s="22" t="s">
        <v>67</v>
      </c>
      <c r="AH4" s="22" t="s">
        <v>68</v>
      </c>
      <c r="AI4" s="22" t="s">
        <v>69</v>
      </c>
      <c r="AJ4" s="22" t="s">
        <v>70</v>
      </c>
      <c r="AK4" s="22" t="s">
        <v>71</v>
      </c>
      <c r="AL4" s="22" t="s">
        <v>72</v>
      </c>
      <c r="AM4" s="22" t="s">
        <v>73</v>
      </c>
      <c r="AN4" s="22" t="s">
        <v>74</v>
      </c>
      <c r="AO4" s="22" t="s">
        <v>75</v>
      </c>
      <c r="AP4" s="22" t="s">
        <v>76</v>
      </c>
      <c r="AQ4" s="22" t="s">
        <v>77</v>
      </c>
      <c r="AR4" s="22" t="s">
        <v>78</v>
      </c>
      <c r="AS4" s="22" t="s">
        <v>79</v>
      </c>
      <c r="AT4" s="22" t="s">
        <v>80</v>
      </c>
      <c r="AU4" s="22" t="s">
        <v>81</v>
      </c>
      <c r="AV4" s="22" t="s">
        <v>82</v>
      </c>
      <c r="AW4" s="22" t="s">
        <v>83</v>
      </c>
      <c r="AX4" s="22" t="s">
        <v>84</v>
      </c>
      <c r="AY4" s="22" t="s">
        <v>85</v>
      </c>
      <c r="AZ4" s="22" t="s">
        <v>86</v>
      </c>
      <c r="BA4" s="22" t="s">
        <v>87</v>
      </c>
      <c r="BB4" s="22" t="s">
        <v>88</v>
      </c>
      <c r="BC4" s="22" t="s">
        <v>89</v>
      </c>
      <c r="BD4" s="22" t="s">
        <v>90</v>
      </c>
      <c r="BE4" s="22" t="s">
        <v>91</v>
      </c>
      <c r="BF4" s="22" t="s">
        <v>92</v>
      </c>
      <c r="BG4" s="22" t="s">
        <v>93</v>
      </c>
      <c r="BH4" s="22" t="s">
        <v>94</v>
      </c>
      <c r="BI4" s="22" t="s">
        <v>95</v>
      </c>
      <c r="BJ4" s="22" t="s">
        <v>96</v>
      </c>
      <c r="BK4" s="22" t="s">
        <v>97</v>
      </c>
      <c r="BL4" s="22" t="s">
        <v>98</v>
      </c>
      <c r="BM4" s="22" t="s">
        <v>99</v>
      </c>
      <c r="BN4" s="22" t="s">
        <v>100</v>
      </c>
      <c r="BO4" s="22" t="s">
        <v>101</v>
      </c>
      <c r="BP4" s="22" t="s">
        <v>102</v>
      </c>
      <c r="BQ4" s="22" t="s">
        <v>103</v>
      </c>
      <c r="BR4" s="22" t="s">
        <v>104</v>
      </c>
      <c r="BS4" s="22" t="s">
        <v>105</v>
      </c>
      <c r="BT4" s="22" t="s">
        <v>106</v>
      </c>
      <c r="BU4" s="22" t="s">
        <v>107</v>
      </c>
      <c r="BV4" s="22" t="s">
        <v>108</v>
      </c>
      <c r="BW4" s="22" t="s">
        <v>109</v>
      </c>
      <c r="BX4" s="22" t="s">
        <v>110</v>
      </c>
      <c r="BY4" s="22" t="s">
        <v>111</v>
      </c>
      <c r="BZ4" s="22" t="s">
        <v>112</v>
      </c>
      <c r="CA4" s="22" t="s">
        <v>113</v>
      </c>
      <c r="CB4" s="22" t="s">
        <v>114</v>
      </c>
      <c r="CC4" s="22" t="s">
        <v>115</v>
      </c>
      <c r="CD4" s="22" t="s">
        <v>116</v>
      </c>
      <c r="CE4" s="24" t="s">
        <v>117</v>
      </c>
      <c r="CF4" s="24" t="s">
        <v>118</v>
      </c>
      <c r="CG4" s="24" t="s">
        <v>119</v>
      </c>
      <c r="CH4" s="24" t="s">
        <v>120</v>
      </c>
      <c r="CI4" s="24" t="s">
        <v>121</v>
      </c>
      <c r="CJ4" s="24" t="s">
        <v>122</v>
      </c>
      <c r="CK4" s="24" t="s">
        <v>123</v>
      </c>
      <c r="CL4" s="24" t="s">
        <v>124</v>
      </c>
      <c r="CM4" s="24" t="s">
        <v>125</v>
      </c>
      <c r="CN4" s="24" t="s">
        <v>126</v>
      </c>
      <c r="CO4" s="24" t="s">
        <v>127</v>
      </c>
      <c r="CP4" s="24" t="s">
        <v>128</v>
      </c>
      <c r="CQ4" s="24" t="s">
        <v>129</v>
      </c>
      <c r="CR4" s="24" t="s">
        <v>130</v>
      </c>
      <c r="CS4" s="24" t="s">
        <v>131</v>
      </c>
      <c r="CT4" s="24" t="s">
        <v>132</v>
      </c>
      <c r="CU4" s="24" t="s">
        <v>133</v>
      </c>
      <c r="CV4" s="24" t="s">
        <v>134</v>
      </c>
      <c r="CW4" s="24" t="s">
        <v>135</v>
      </c>
      <c r="CX4" s="24" t="s">
        <v>136</v>
      </c>
      <c r="CY4" s="24" t="s">
        <v>137</v>
      </c>
      <c r="CZ4" s="24" t="s">
        <v>138</v>
      </c>
      <c r="DA4" s="24" t="s">
        <v>139</v>
      </c>
      <c r="DB4" s="24" t="s">
        <v>140</v>
      </c>
      <c r="DC4" s="24" t="s">
        <v>141</v>
      </c>
      <c r="DD4" s="24" t="s">
        <v>142</v>
      </c>
      <c r="DE4" s="24" t="s">
        <v>143</v>
      </c>
      <c r="DF4" s="24" t="s">
        <v>144</v>
      </c>
      <c r="DG4" s="24" t="s">
        <v>145</v>
      </c>
      <c r="DH4" s="24" t="s">
        <v>146</v>
      </c>
      <c r="DI4" s="24" t="s">
        <v>147</v>
      </c>
      <c r="DJ4" s="24" t="s">
        <v>148</v>
      </c>
      <c r="DK4" s="24" t="s">
        <v>149</v>
      </c>
      <c r="DL4" s="24" t="s">
        <v>150</v>
      </c>
      <c r="DM4" s="24" t="s">
        <v>151</v>
      </c>
      <c r="DN4" s="24" t="s">
        <v>152</v>
      </c>
      <c r="DO4" s="24" t="s">
        <v>153</v>
      </c>
      <c r="DP4" s="24" t="s">
        <v>154</v>
      </c>
      <c r="DQ4" s="24" t="s">
        <v>155</v>
      </c>
      <c r="DR4" s="24" t="s">
        <v>156</v>
      </c>
      <c r="DS4" s="24" t="s">
        <v>157</v>
      </c>
      <c r="DT4" s="24" t="s">
        <v>158</v>
      </c>
      <c r="DU4" s="24" t="s">
        <v>159</v>
      </c>
      <c r="DV4" s="24" t="s">
        <v>160</v>
      </c>
      <c r="DW4" s="24" t="s">
        <v>161</v>
      </c>
      <c r="DX4" s="24" t="s">
        <v>162</v>
      </c>
      <c r="DY4" s="24" t="s">
        <v>163</v>
      </c>
      <c r="DZ4" s="24" t="s">
        <v>164</v>
      </c>
      <c r="EA4" s="24" t="s">
        <v>165</v>
      </c>
      <c r="EB4" s="24" t="s">
        <v>166</v>
      </c>
      <c r="EC4" s="24" t="s">
        <v>167</v>
      </c>
      <c r="ED4" s="24" t="s">
        <v>168</v>
      </c>
      <c r="EE4" s="24" t="s">
        <v>169</v>
      </c>
      <c r="EF4" s="24" t="s">
        <v>170</v>
      </c>
      <c r="EG4" s="24" t="s">
        <v>171</v>
      </c>
      <c r="EH4" s="24" t="s">
        <v>172</v>
      </c>
      <c r="EI4" s="24" t="s">
        <v>173</v>
      </c>
      <c r="EJ4" s="24" t="s">
        <v>174</v>
      </c>
      <c r="EK4" s="24" t="s">
        <v>175</v>
      </c>
      <c r="EL4" s="24" t="s">
        <v>176</v>
      </c>
      <c r="EM4" s="24" t="s">
        <v>177</v>
      </c>
      <c r="EN4" s="24" t="s">
        <v>178</v>
      </c>
      <c r="EO4" s="24" t="s">
        <v>179</v>
      </c>
      <c r="EP4" s="24" t="s">
        <v>180</v>
      </c>
      <c r="EQ4" s="24" t="s">
        <v>181</v>
      </c>
      <c r="ER4" s="24" t="s">
        <v>182</v>
      </c>
      <c r="ES4" s="24" t="s">
        <v>183</v>
      </c>
      <c r="ET4" s="24" t="s">
        <v>184</v>
      </c>
      <c r="EU4" s="24" t="s">
        <v>185</v>
      </c>
      <c r="EV4" s="24" t="s">
        <v>186</v>
      </c>
      <c r="EW4" s="24" t="s">
        <v>187</v>
      </c>
      <c r="EX4" s="24" t="s">
        <v>188</v>
      </c>
      <c r="EY4" s="24" t="s">
        <v>5</v>
      </c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</row>
    <row r="5" spans="1:172" ht="15" x14ac:dyDescent="0.2">
      <c r="C5" s="20" t="s">
        <v>189</v>
      </c>
      <c r="D5" s="20" t="s">
        <v>190</v>
      </c>
      <c r="E5" s="25">
        <v>32588</v>
      </c>
      <c r="F5" s="25">
        <v>9655</v>
      </c>
      <c r="G5" s="25">
        <v>25431</v>
      </c>
      <c r="H5" s="25">
        <v>12153</v>
      </c>
      <c r="I5" s="25">
        <v>20183</v>
      </c>
      <c r="J5" s="25">
        <v>20376</v>
      </c>
      <c r="K5" s="25">
        <v>49001</v>
      </c>
      <c r="L5" s="25">
        <v>5104</v>
      </c>
      <c r="M5" s="25">
        <v>1675</v>
      </c>
      <c r="N5" s="25">
        <v>44433</v>
      </c>
      <c r="O5" s="25">
        <v>19909</v>
      </c>
      <c r="P5" s="25">
        <v>10170</v>
      </c>
      <c r="Q5" s="25">
        <v>114607</v>
      </c>
      <c r="R5" s="25">
        <v>13692</v>
      </c>
      <c r="S5" s="25">
        <v>8477</v>
      </c>
      <c r="T5" s="25">
        <v>128173</v>
      </c>
      <c r="U5" s="25">
        <v>66483</v>
      </c>
      <c r="V5" s="25">
        <v>27027</v>
      </c>
      <c r="W5" s="25">
        <v>299303</v>
      </c>
      <c r="X5" s="25">
        <v>3833</v>
      </c>
      <c r="Y5" s="25">
        <v>8457</v>
      </c>
      <c r="Z5" s="25">
        <v>55200</v>
      </c>
      <c r="AA5" s="25">
        <v>21738</v>
      </c>
      <c r="AB5" s="25">
        <v>6451</v>
      </c>
      <c r="AC5" s="25">
        <v>348507</v>
      </c>
      <c r="AD5" s="25">
        <v>7861</v>
      </c>
      <c r="AE5" s="25">
        <v>39855</v>
      </c>
      <c r="AF5" s="25">
        <v>191295</v>
      </c>
      <c r="AG5" s="25">
        <v>67980</v>
      </c>
      <c r="AH5" s="25">
        <v>25672</v>
      </c>
      <c r="AI5" s="25">
        <v>714446</v>
      </c>
      <c r="AJ5" s="25">
        <v>9026</v>
      </c>
      <c r="AK5" s="25">
        <v>31276</v>
      </c>
      <c r="AL5" s="25">
        <v>152493</v>
      </c>
      <c r="AM5" s="25">
        <v>60569</v>
      </c>
      <c r="AN5" s="25">
        <v>22973</v>
      </c>
      <c r="AO5" s="25">
        <v>736974</v>
      </c>
      <c r="AP5" s="25">
        <v>18448</v>
      </c>
      <c r="AQ5" s="25">
        <v>83520</v>
      </c>
      <c r="AR5" s="25">
        <v>415618</v>
      </c>
      <c r="AS5" s="25">
        <v>193481</v>
      </c>
      <c r="AT5" s="25">
        <v>70946</v>
      </c>
      <c r="AU5" s="25">
        <v>1448290</v>
      </c>
      <c r="AV5" s="25">
        <v>24219</v>
      </c>
      <c r="AW5" s="25">
        <v>75864</v>
      </c>
      <c r="AX5" s="25">
        <v>343771</v>
      </c>
      <c r="AY5" s="25">
        <v>145421</v>
      </c>
      <c r="AZ5" s="25">
        <v>68247</v>
      </c>
      <c r="BA5" s="25">
        <v>1263656</v>
      </c>
      <c r="BB5" s="25">
        <v>32236</v>
      </c>
      <c r="BC5" s="25">
        <v>124407</v>
      </c>
      <c r="BD5" s="25">
        <v>653501</v>
      </c>
      <c r="BE5" s="25">
        <v>314458</v>
      </c>
      <c r="BF5" s="25">
        <v>163924</v>
      </c>
      <c r="BG5" s="25">
        <v>1763073</v>
      </c>
      <c r="BH5" s="25">
        <v>17475</v>
      </c>
      <c r="BI5" s="25">
        <v>37332</v>
      </c>
      <c r="BJ5" s="25">
        <v>210664</v>
      </c>
      <c r="BK5" s="25">
        <v>79033</v>
      </c>
      <c r="BL5" s="25">
        <v>51759</v>
      </c>
      <c r="BM5" s="25">
        <v>689220</v>
      </c>
      <c r="BN5" s="25">
        <v>8153</v>
      </c>
      <c r="BO5" s="25">
        <v>31869</v>
      </c>
      <c r="BP5" s="25">
        <v>251540</v>
      </c>
      <c r="BQ5" s="25">
        <v>124279</v>
      </c>
      <c r="BR5" s="25">
        <v>66540</v>
      </c>
      <c r="BS5" s="25">
        <v>977087</v>
      </c>
      <c r="BT5" s="25">
        <v>4611</v>
      </c>
      <c r="BU5" s="25">
        <v>7775</v>
      </c>
      <c r="BV5" s="25">
        <v>46459</v>
      </c>
      <c r="BW5" s="25">
        <v>12313</v>
      </c>
      <c r="BX5" s="25">
        <v>10232</v>
      </c>
      <c r="BY5" s="25">
        <v>237897</v>
      </c>
      <c r="BZ5" s="25">
        <v>1961</v>
      </c>
      <c r="CA5" s="25">
        <v>9696</v>
      </c>
      <c r="CB5" s="25">
        <v>87860</v>
      </c>
      <c r="CC5" s="25">
        <v>44009</v>
      </c>
      <c r="CD5" s="25">
        <v>21008</v>
      </c>
      <c r="CE5" s="25">
        <v>476256</v>
      </c>
      <c r="CF5" s="25">
        <v>27747</v>
      </c>
      <c r="CG5" s="25">
        <v>16832</v>
      </c>
      <c r="CH5" s="25">
        <v>126773</v>
      </c>
      <c r="CI5" s="25">
        <v>51502</v>
      </c>
      <c r="CJ5" s="25">
        <v>31950</v>
      </c>
      <c r="CK5" s="25">
        <v>207119</v>
      </c>
      <c r="CL5" s="25">
        <v>15364</v>
      </c>
      <c r="CM5" s="25">
        <v>5501</v>
      </c>
      <c r="CN5" s="25">
        <v>51845</v>
      </c>
      <c r="CO5" s="25">
        <v>26553</v>
      </c>
      <c r="CP5" s="25">
        <v>22977</v>
      </c>
      <c r="CQ5" s="25">
        <v>152930</v>
      </c>
      <c r="CR5" s="25">
        <v>9355</v>
      </c>
      <c r="CS5" s="25">
        <v>5978</v>
      </c>
      <c r="CT5" s="25">
        <v>43870</v>
      </c>
      <c r="CU5" s="25">
        <v>22555</v>
      </c>
      <c r="CV5" s="25">
        <v>17134</v>
      </c>
      <c r="CW5" s="25">
        <v>130500</v>
      </c>
      <c r="CX5" s="25">
        <v>11817</v>
      </c>
      <c r="CY5" s="25">
        <v>7762</v>
      </c>
      <c r="CZ5" s="25">
        <v>73836</v>
      </c>
      <c r="DA5" s="25">
        <v>46024</v>
      </c>
      <c r="DB5" s="25">
        <v>28703</v>
      </c>
      <c r="DC5" s="25">
        <v>196439</v>
      </c>
      <c r="DD5" s="25">
        <v>29558</v>
      </c>
      <c r="DE5" s="25">
        <v>13115</v>
      </c>
      <c r="DF5" s="25">
        <v>108194</v>
      </c>
      <c r="DG5" s="25">
        <v>66321</v>
      </c>
      <c r="DH5" s="25">
        <v>38202</v>
      </c>
      <c r="DI5" s="25">
        <v>252168</v>
      </c>
      <c r="DJ5" s="25">
        <v>23025</v>
      </c>
      <c r="DK5" s="25">
        <v>12234</v>
      </c>
      <c r="DL5" s="25">
        <v>112803</v>
      </c>
      <c r="DM5" s="25">
        <v>78589</v>
      </c>
      <c r="DN5" s="25">
        <v>43386</v>
      </c>
      <c r="DO5" s="25">
        <v>311323</v>
      </c>
      <c r="DP5" s="25">
        <v>20278</v>
      </c>
      <c r="DQ5" s="25">
        <v>11085</v>
      </c>
      <c r="DR5" s="25">
        <v>96552</v>
      </c>
      <c r="DS5" s="25">
        <v>63692</v>
      </c>
      <c r="DT5" s="25">
        <v>38417</v>
      </c>
      <c r="DU5" s="25">
        <v>219608</v>
      </c>
      <c r="DV5" s="25">
        <v>15556</v>
      </c>
      <c r="DW5" s="25">
        <v>6165</v>
      </c>
      <c r="DX5" s="25">
        <v>62061</v>
      </c>
      <c r="DY5" s="25">
        <v>31469</v>
      </c>
      <c r="DZ5" s="25">
        <v>15399</v>
      </c>
      <c r="EA5" s="25">
        <v>100153</v>
      </c>
      <c r="EB5" s="25">
        <v>9493</v>
      </c>
      <c r="EC5" s="25">
        <v>4228</v>
      </c>
      <c r="ED5" s="25">
        <v>43635</v>
      </c>
      <c r="EE5" s="25">
        <v>19625</v>
      </c>
      <c r="EF5" s="25">
        <v>11232</v>
      </c>
      <c r="EG5" s="25">
        <v>46652</v>
      </c>
      <c r="EH5" s="25">
        <v>25225</v>
      </c>
      <c r="EI5" s="25">
        <v>30994</v>
      </c>
      <c r="EJ5" s="25">
        <v>26031</v>
      </c>
      <c r="EK5" s="25">
        <v>29616</v>
      </c>
      <c r="EL5" s="25">
        <v>6376</v>
      </c>
      <c r="EM5" s="25">
        <v>2372</v>
      </c>
      <c r="EN5" s="25">
        <v>37292</v>
      </c>
      <c r="EO5" s="25">
        <v>26454</v>
      </c>
      <c r="EP5" s="25">
        <v>12570</v>
      </c>
      <c r="EQ5" s="25">
        <v>50579</v>
      </c>
      <c r="ER5" s="25">
        <v>10765</v>
      </c>
      <c r="ES5" s="25">
        <v>5750</v>
      </c>
      <c r="ET5" s="25">
        <v>39943</v>
      </c>
      <c r="EU5" s="25">
        <v>30524</v>
      </c>
      <c r="EV5" s="25">
        <v>12354</v>
      </c>
      <c r="EW5" s="25">
        <v>34896</v>
      </c>
      <c r="EX5" s="25">
        <v>30651</v>
      </c>
      <c r="EY5" s="27">
        <v>17768830</v>
      </c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</row>
    <row r="6" spans="1:172" ht="15" x14ac:dyDescent="0.2">
      <c r="C6" s="28" t="s">
        <v>191</v>
      </c>
      <c r="D6" s="20" t="s">
        <v>190</v>
      </c>
      <c r="E6" s="25">
        <v>63102</v>
      </c>
      <c r="F6" s="25">
        <v>15901</v>
      </c>
      <c r="G6" s="25">
        <v>41840</v>
      </c>
      <c r="H6" s="25">
        <v>29505</v>
      </c>
      <c r="I6" s="25">
        <v>51213</v>
      </c>
      <c r="J6" s="25">
        <v>54480</v>
      </c>
      <c r="K6" s="25">
        <v>102833</v>
      </c>
      <c r="L6" s="25">
        <v>20071</v>
      </c>
      <c r="M6" s="25">
        <v>5919</v>
      </c>
      <c r="N6" s="25">
        <v>118160</v>
      </c>
      <c r="O6" s="25">
        <v>42448</v>
      </c>
      <c r="P6" s="25">
        <v>6273</v>
      </c>
      <c r="Q6" s="25">
        <v>254357</v>
      </c>
      <c r="R6" s="25">
        <v>43981</v>
      </c>
      <c r="S6" s="25">
        <v>18802</v>
      </c>
      <c r="T6" s="25">
        <v>378779</v>
      </c>
      <c r="U6" s="25">
        <v>153277</v>
      </c>
      <c r="V6" s="25">
        <v>27573</v>
      </c>
      <c r="W6" s="25">
        <v>729137</v>
      </c>
      <c r="X6" s="25">
        <v>10384</v>
      </c>
      <c r="Y6" s="25">
        <v>31727</v>
      </c>
      <c r="Z6" s="25">
        <v>139391</v>
      </c>
      <c r="AA6" s="25">
        <v>58163</v>
      </c>
      <c r="AB6" s="25">
        <v>14844</v>
      </c>
      <c r="AC6" s="25">
        <v>1089103</v>
      </c>
      <c r="AD6" s="25">
        <v>22697</v>
      </c>
      <c r="AE6" s="25">
        <v>113258</v>
      </c>
      <c r="AF6" s="25">
        <v>399772</v>
      </c>
      <c r="AG6" s="25">
        <v>68488</v>
      </c>
      <c r="AH6" s="25">
        <v>10253</v>
      </c>
      <c r="AI6" s="25">
        <v>1784299</v>
      </c>
      <c r="AJ6" s="25">
        <v>23240</v>
      </c>
      <c r="AK6" s="25">
        <v>96011</v>
      </c>
      <c r="AL6" s="25">
        <v>426346</v>
      </c>
      <c r="AM6" s="25">
        <v>152169</v>
      </c>
      <c r="AN6" s="25">
        <v>43047</v>
      </c>
      <c r="AO6" s="25">
        <v>2301405</v>
      </c>
      <c r="AP6" s="25">
        <v>53323</v>
      </c>
      <c r="AQ6" s="25">
        <v>277230</v>
      </c>
      <c r="AR6" s="25">
        <v>947762</v>
      </c>
      <c r="AS6" s="25">
        <v>203735</v>
      </c>
      <c r="AT6" s="25">
        <v>32315</v>
      </c>
      <c r="AU6" s="25">
        <v>3555101</v>
      </c>
      <c r="AV6" s="25">
        <v>51240</v>
      </c>
      <c r="AW6" s="25">
        <v>201455</v>
      </c>
      <c r="AX6" s="25">
        <v>934516</v>
      </c>
      <c r="AY6" s="25">
        <v>266214</v>
      </c>
      <c r="AZ6" s="25">
        <v>57183</v>
      </c>
      <c r="BA6" s="25">
        <v>3492242</v>
      </c>
      <c r="BB6" s="25">
        <v>78710</v>
      </c>
      <c r="BC6" s="25">
        <v>399953</v>
      </c>
      <c r="BD6" s="25">
        <v>1438552</v>
      </c>
      <c r="BE6" s="25">
        <v>307131</v>
      </c>
      <c r="BF6" s="25">
        <v>30212</v>
      </c>
      <c r="BG6" s="25">
        <v>3620627</v>
      </c>
      <c r="BH6" s="25">
        <v>31088</v>
      </c>
      <c r="BI6" s="25">
        <v>128415</v>
      </c>
      <c r="BJ6" s="25">
        <v>551151</v>
      </c>
      <c r="BK6" s="25">
        <v>108596</v>
      </c>
      <c r="BL6" s="25">
        <v>16913</v>
      </c>
      <c r="BM6" s="25">
        <v>1773403</v>
      </c>
      <c r="BN6" s="25">
        <v>18051</v>
      </c>
      <c r="BO6" s="25">
        <v>126032</v>
      </c>
      <c r="BP6" s="25">
        <v>564951</v>
      </c>
      <c r="BQ6" s="25">
        <v>112681</v>
      </c>
      <c r="BR6" s="25">
        <v>10865</v>
      </c>
      <c r="BS6" s="25">
        <v>1830113</v>
      </c>
      <c r="BT6" s="25">
        <v>8025</v>
      </c>
      <c r="BU6" s="25">
        <v>23500</v>
      </c>
      <c r="BV6" s="25">
        <v>131517</v>
      </c>
      <c r="BW6" s="25">
        <v>23750</v>
      </c>
      <c r="BX6" s="25">
        <v>3752</v>
      </c>
      <c r="BY6" s="25">
        <v>608390</v>
      </c>
      <c r="BZ6" s="25">
        <v>6934</v>
      </c>
      <c r="CA6" s="25">
        <v>38225</v>
      </c>
      <c r="CB6" s="25">
        <v>157887</v>
      </c>
      <c r="CC6" s="25">
        <v>32560</v>
      </c>
      <c r="CD6" s="25">
        <v>2785</v>
      </c>
      <c r="CE6" s="25">
        <v>880796</v>
      </c>
      <c r="CF6" s="25">
        <v>62873</v>
      </c>
      <c r="CG6" s="25">
        <v>13016</v>
      </c>
      <c r="CH6" s="25">
        <v>272698</v>
      </c>
      <c r="CI6" s="25">
        <v>91582</v>
      </c>
      <c r="CJ6" s="25">
        <v>11687</v>
      </c>
      <c r="CK6" s="25">
        <v>375239</v>
      </c>
      <c r="CL6" s="25">
        <v>27813</v>
      </c>
      <c r="CM6" s="25">
        <v>6801</v>
      </c>
      <c r="CN6" s="25">
        <v>138749</v>
      </c>
      <c r="CO6" s="25">
        <v>55466</v>
      </c>
      <c r="CP6" s="25">
        <v>11001</v>
      </c>
      <c r="CQ6" s="25">
        <v>305655</v>
      </c>
      <c r="CR6" s="25">
        <v>23423</v>
      </c>
      <c r="CS6" s="25">
        <v>4371</v>
      </c>
      <c r="CT6" s="25">
        <v>119930</v>
      </c>
      <c r="CU6" s="25">
        <v>49550</v>
      </c>
      <c r="CV6" s="25">
        <v>10247</v>
      </c>
      <c r="CW6" s="25">
        <v>270391</v>
      </c>
      <c r="CX6" s="25">
        <v>36898</v>
      </c>
      <c r="CY6" s="25">
        <v>9542</v>
      </c>
      <c r="CZ6" s="25">
        <v>208839</v>
      </c>
      <c r="DA6" s="25">
        <v>88092</v>
      </c>
      <c r="DB6" s="25">
        <v>17107</v>
      </c>
      <c r="DC6" s="25">
        <v>427096</v>
      </c>
      <c r="DD6" s="25">
        <v>69258</v>
      </c>
      <c r="DE6" s="25">
        <v>21265</v>
      </c>
      <c r="DF6" s="25">
        <v>354593</v>
      </c>
      <c r="DG6" s="25">
        <v>124846</v>
      </c>
      <c r="DH6" s="25">
        <v>21963</v>
      </c>
      <c r="DI6" s="25">
        <v>485759</v>
      </c>
      <c r="DJ6" s="25">
        <v>49744</v>
      </c>
      <c r="DK6" s="25">
        <v>13964</v>
      </c>
      <c r="DL6" s="25">
        <v>310464</v>
      </c>
      <c r="DM6" s="25">
        <v>137298</v>
      </c>
      <c r="DN6" s="25">
        <v>22900</v>
      </c>
      <c r="DO6" s="25">
        <v>559197</v>
      </c>
      <c r="DP6" s="25">
        <v>44644</v>
      </c>
      <c r="DQ6" s="25">
        <v>9593</v>
      </c>
      <c r="DR6" s="25">
        <v>270808</v>
      </c>
      <c r="DS6" s="25">
        <v>108166</v>
      </c>
      <c r="DT6" s="25">
        <v>18357</v>
      </c>
      <c r="DU6" s="25">
        <v>394965</v>
      </c>
      <c r="DV6" s="25">
        <v>30441</v>
      </c>
      <c r="DW6" s="25">
        <v>8099</v>
      </c>
      <c r="DX6" s="25">
        <v>138980</v>
      </c>
      <c r="DY6" s="25">
        <v>46203</v>
      </c>
      <c r="DZ6" s="25">
        <v>8055</v>
      </c>
      <c r="EA6" s="25">
        <v>188343</v>
      </c>
      <c r="EB6" s="25">
        <v>32333</v>
      </c>
      <c r="EC6" s="25">
        <v>14960</v>
      </c>
      <c r="ED6" s="25">
        <v>122601</v>
      </c>
      <c r="EE6" s="25">
        <v>31370</v>
      </c>
      <c r="EF6" s="25">
        <v>6689</v>
      </c>
      <c r="EG6" s="25">
        <v>95630</v>
      </c>
      <c r="EH6" s="25">
        <v>56862</v>
      </c>
      <c r="EI6" s="25">
        <v>68623</v>
      </c>
      <c r="EJ6" s="25">
        <v>58725</v>
      </c>
      <c r="EK6" s="25">
        <v>83987</v>
      </c>
      <c r="EL6" s="25">
        <v>17450</v>
      </c>
      <c r="EM6" s="25">
        <v>5473</v>
      </c>
      <c r="EN6" s="25">
        <v>117002</v>
      </c>
      <c r="EO6" s="25">
        <v>47435</v>
      </c>
      <c r="EP6" s="25">
        <v>7750</v>
      </c>
      <c r="EQ6" s="25">
        <v>125859</v>
      </c>
      <c r="ER6" s="25">
        <v>27639</v>
      </c>
      <c r="ES6" s="25">
        <v>12302</v>
      </c>
      <c r="ET6" s="25">
        <v>132916</v>
      </c>
      <c r="EU6" s="25">
        <v>44861</v>
      </c>
      <c r="EV6" s="25">
        <v>5087</v>
      </c>
      <c r="EW6" s="25">
        <v>85747</v>
      </c>
      <c r="EX6" s="25">
        <v>56899</v>
      </c>
      <c r="EY6" s="27">
        <v>39414300</v>
      </c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</row>
    <row r="7" spans="1:172" ht="15" x14ac:dyDescent="0.2">
      <c r="C7" s="20" t="s">
        <v>192</v>
      </c>
      <c r="D7" s="20" t="s">
        <v>190</v>
      </c>
      <c r="E7" s="25">
        <v>38300</v>
      </c>
      <c r="F7" s="25">
        <v>12059</v>
      </c>
      <c r="G7" s="25">
        <v>34431</v>
      </c>
      <c r="H7" s="25">
        <v>17243</v>
      </c>
      <c r="I7" s="25">
        <v>41580</v>
      </c>
      <c r="J7" s="25">
        <v>38793</v>
      </c>
      <c r="K7" s="25">
        <v>85269</v>
      </c>
      <c r="L7" s="25">
        <v>13421</v>
      </c>
      <c r="M7" s="25">
        <v>6795</v>
      </c>
      <c r="N7" s="25">
        <v>98695</v>
      </c>
      <c r="O7" s="25">
        <v>14778</v>
      </c>
      <c r="P7" s="25">
        <v>4134</v>
      </c>
      <c r="Q7" s="25">
        <v>219093</v>
      </c>
      <c r="R7" s="25">
        <v>42277</v>
      </c>
      <c r="S7" s="25">
        <v>24258</v>
      </c>
      <c r="T7" s="25">
        <v>322826</v>
      </c>
      <c r="U7" s="25">
        <v>68973</v>
      </c>
      <c r="V7" s="25">
        <v>18175</v>
      </c>
      <c r="W7" s="25">
        <v>661120</v>
      </c>
      <c r="X7" s="25">
        <v>7572</v>
      </c>
      <c r="Y7" s="25">
        <v>28320</v>
      </c>
      <c r="Z7" s="25">
        <v>140497</v>
      </c>
      <c r="AA7" s="25">
        <v>73288</v>
      </c>
      <c r="AB7" s="25">
        <v>21260</v>
      </c>
      <c r="AC7" s="25">
        <v>957157</v>
      </c>
      <c r="AD7" s="25">
        <v>13729</v>
      </c>
      <c r="AE7" s="25">
        <v>53361</v>
      </c>
      <c r="AF7" s="25">
        <v>176932</v>
      </c>
      <c r="AG7" s="25">
        <v>44790</v>
      </c>
      <c r="AH7" s="25">
        <v>10500</v>
      </c>
      <c r="AI7" s="25">
        <v>1613286</v>
      </c>
      <c r="AJ7" s="25">
        <v>21168</v>
      </c>
      <c r="AK7" s="25">
        <v>85527</v>
      </c>
      <c r="AL7" s="25">
        <v>386213</v>
      </c>
      <c r="AM7" s="25">
        <v>186140</v>
      </c>
      <c r="AN7" s="25">
        <v>51156</v>
      </c>
      <c r="AO7" s="25">
        <v>2118290</v>
      </c>
      <c r="AP7" s="25">
        <v>38058</v>
      </c>
      <c r="AQ7" s="25">
        <v>149881</v>
      </c>
      <c r="AR7" s="25">
        <v>426616</v>
      </c>
      <c r="AS7" s="25">
        <v>125129</v>
      </c>
      <c r="AT7" s="25">
        <v>29161</v>
      </c>
      <c r="AU7" s="25">
        <v>3066746</v>
      </c>
      <c r="AV7" s="25">
        <v>45555</v>
      </c>
      <c r="AW7" s="25">
        <v>163946</v>
      </c>
      <c r="AX7" s="25">
        <v>637927</v>
      </c>
      <c r="AY7" s="25">
        <v>258180</v>
      </c>
      <c r="AZ7" s="25">
        <v>71489</v>
      </c>
      <c r="BA7" s="25">
        <v>2936684</v>
      </c>
      <c r="BB7" s="25">
        <v>60488</v>
      </c>
      <c r="BC7" s="25">
        <v>228473</v>
      </c>
      <c r="BD7" s="25">
        <v>409949</v>
      </c>
      <c r="BE7" s="25">
        <v>92101</v>
      </c>
      <c r="BF7" s="25">
        <v>22747</v>
      </c>
      <c r="BG7" s="25">
        <v>2643754</v>
      </c>
      <c r="BH7" s="25">
        <v>29342</v>
      </c>
      <c r="BI7" s="25">
        <v>86122</v>
      </c>
      <c r="BJ7" s="25">
        <v>251992</v>
      </c>
      <c r="BK7" s="25">
        <v>84595</v>
      </c>
      <c r="BL7" s="25">
        <v>21481</v>
      </c>
      <c r="BM7" s="25">
        <v>1341194</v>
      </c>
      <c r="BN7" s="25">
        <v>18055</v>
      </c>
      <c r="BO7" s="25">
        <v>74449</v>
      </c>
      <c r="BP7" s="25">
        <v>127974</v>
      </c>
      <c r="BQ7" s="25">
        <v>18903</v>
      </c>
      <c r="BR7" s="25">
        <v>4413</v>
      </c>
      <c r="BS7" s="25">
        <v>1086152</v>
      </c>
      <c r="BT7" s="25">
        <v>5704</v>
      </c>
      <c r="BU7" s="25">
        <v>11647</v>
      </c>
      <c r="BV7" s="25">
        <v>65279</v>
      </c>
      <c r="BW7" s="25">
        <v>18158</v>
      </c>
      <c r="BX7" s="25">
        <v>6043</v>
      </c>
      <c r="BY7" s="25">
        <v>409524</v>
      </c>
      <c r="BZ7" s="25">
        <v>3138</v>
      </c>
      <c r="CA7" s="25">
        <v>16136</v>
      </c>
      <c r="CB7" s="25">
        <v>26519</v>
      </c>
      <c r="CC7" s="25">
        <v>4052</v>
      </c>
      <c r="CD7" s="25">
        <v>1188</v>
      </c>
      <c r="CE7" s="25">
        <v>504513</v>
      </c>
      <c r="CF7" s="25">
        <v>25868</v>
      </c>
      <c r="CG7" s="25">
        <v>11120</v>
      </c>
      <c r="CH7" s="25">
        <v>173191</v>
      </c>
      <c r="CI7" s="25">
        <v>20405</v>
      </c>
      <c r="CJ7" s="25">
        <v>1979</v>
      </c>
      <c r="CK7" s="25">
        <v>219471</v>
      </c>
      <c r="CL7" s="25">
        <v>16394</v>
      </c>
      <c r="CM7" s="25">
        <v>6037</v>
      </c>
      <c r="CN7" s="25">
        <v>93055</v>
      </c>
      <c r="CO7" s="25">
        <v>13352</v>
      </c>
      <c r="CP7" s="25">
        <v>2330</v>
      </c>
      <c r="CQ7" s="25">
        <v>172990</v>
      </c>
      <c r="CR7" s="25">
        <v>10751</v>
      </c>
      <c r="CS7" s="25">
        <v>4698</v>
      </c>
      <c r="CT7" s="25">
        <v>89332</v>
      </c>
      <c r="CU7" s="25">
        <v>12959</v>
      </c>
      <c r="CV7" s="25">
        <v>2748</v>
      </c>
      <c r="CW7" s="25">
        <v>182074</v>
      </c>
      <c r="CX7" s="25">
        <v>27676</v>
      </c>
      <c r="CY7" s="25">
        <v>12506</v>
      </c>
      <c r="CZ7" s="25">
        <v>153942</v>
      </c>
      <c r="DA7" s="25">
        <v>21233</v>
      </c>
      <c r="DB7" s="25">
        <v>5243</v>
      </c>
      <c r="DC7" s="25">
        <v>301158</v>
      </c>
      <c r="DD7" s="25">
        <v>49627</v>
      </c>
      <c r="DE7" s="25">
        <v>25847</v>
      </c>
      <c r="DF7" s="25">
        <v>219226</v>
      </c>
      <c r="DG7" s="25">
        <v>32373</v>
      </c>
      <c r="DH7" s="25">
        <v>6861</v>
      </c>
      <c r="DI7" s="25">
        <v>280054</v>
      </c>
      <c r="DJ7" s="25">
        <v>23547</v>
      </c>
      <c r="DK7" s="25">
        <v>13801</v>
      </c>
      <c r="DL7" s="25">
        <v>198544</v>
      </c>
      <c r="DM7" s="25">
        <v>25861</v>
      </c>
      <c r="DN7" s="25">
        <v>4335</v>
      </c>
      <c r="DO7" s="25">
        <v>252135</v>
      </c>
      <c r="DP7" s="25">
        <v>20278</v>
      </c>
      <c r="DQ7" s="25">
        <v>9361</v>
      </c>
      <c r="DR7" s="25">
        <v>163982</v>
      </c>
      <c r="DS7" s="25">
        <v>22535</v>
      </c>
      <c r="DT7" s="25">
        <v>2948</v>
      </c>
      <c r="DU7" s="25">
        <v>197227</v>
      </c>
      <c r="DV7" s="25">
        <v>17689</v>
      </c>
      <c r="DW7" s="25">
        <v>7903</v>
      </c>
      <c r="DX7" s="25">
        <v>93808</v>
      </c>
      <c r="DY7" s="25">
        <v>14714</v>
      </c>
      <c r="DZ7" s="25">
        <v>3905</v>
      </c>
      <c r="EA7" s="25">
        <v>148393</v>
      </c>
      <c r="EB7" s="25">
        <v>32924</v>
      </c>
      <c r="EC7" s="25">
        <v>15876</v>
      </c>
      <c r="ED7" s="25">
        <v>82862</v>
      </c>
      <c r="EE7" s="25">
        <v>8586</v>
      </c>
      <c r="EF7" s="25">
        <v>1629</v>
      </c>
      <c r="EG7" s="25">
        <v>70709</v>
      </c>
      <c r="EH7" s="25">
        <v>31183</v>
      </c>
      <c r="EI7" s="25">
        <v>53490</v>
      </c>
      <c r="EJ7" s="25">
        <v>38182</v>
      </c>
      <c r="EK7" s="25">
        <v>72144</v>
      </c>
      <c r="EL7" s="25">
        <v>19968</v>
      </c>
      <c r="EM7" s="25">
        <v>8533</v>
      </c>
      <c r="EN7" s="25">
        <v>81799</v>
      </c>
      <c r="EO7" s="25">
        <v>15084</v>
      </c>
      <c r="EP7" s="25">
        <v>2459</v>
      </c>
      <c r="EQ7" s="25">
        <v>101112</v>
      </c>
      <c r="ER7" s="25">
        <v>23840</v>
      </c>
      <c r="ES7" s="25">
        <v>14464</v>
      </c>
      <c r="ET7" s="25">
        <v>91872</v>
      </c>
      <c r="EU7" s="25">
        <v>11114</v>
      </c>
      <c r="EV7" s="29">
        <v>846</v>
      </c>
      <c r="EW7" s="25">
        <v>60685</v>
      </c>
      <c r="EX7" s="25">
        <v>31662</v>
      </c>
      <c r="EY7" s="27">
        <v>27661352</v>
      </c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</row>
    <row r="8" spans="1:172" ht="15" x14ac:dyDescent="0.2">
      <c r="C8" s="20" t="s">
        <v>193</v>
      </c>
      <c r="D8" s="20" t="s">
        <v>190</v>
      </c>
      <c r="E8" s="25">
        <v>31742</v>
      </c>
      <c r="F8" s="25">
        <v>10437</v>
      </c>
      <c r="G8" s="25">
        <v>25289</v>
      </c>
      <c r="H8" s="25">
        <v>15834</v>
      </c>
      <c r="I8" s="25">
        <v>39515</v>
      </c>
      <c r="J8" s="25">
        <v>31329</v>
      </c>
      <c r="K8" s="25">
        <v>76750</v>
      </c>
      <c r="L8" s="25">
        <v>8087</v>
      </c>
      <c r="M8" s="25">
        <v>3876</v>
      </c>
      <c r="N8" s="25">
        <v>65365</v>
      </c>
      <c r="O8" s="25">
        <v>12987</v>
      </c>
      <c r="P8" s="25">
        <v>3210</v>
      </c>
      <c r="Q8" s="25">
        <v>206185</v>
      </c>
      <c r="R8" s="25">
        <v>36819</v>
      </c>
      <c r="S8" s="25">
        <v>16332</v>
      </c>
      <c r="T8" s="25">
        <v>247900</v>
      </c>
      <c r="U8" s="25">
        <v>53818</v>
      </c>
      <c r="V8" s="25">
        <v>17571</v>
      </c>
      <c r="W8" s="25">
        <v>691904</v>
      </c>
      <c r="X8" s="25">
        <v>5326</v>
      </c>
      <c r="Y8" s="25">
        <v>24793</v>
      </c>
      <c r="Z8" s="25">
        <v>133196</v>
      </c>
      <c r="AA8" s="25">
        <v>58158</v>
      </c>
      <c r="AB8" s="25">
        <v>14486</v>
      </c>
      <c r="AC8" s="25">
        <v>794419</v>
      </c>
      <c r="AD8" s="25">
        <v>3838</v>
      </c>
      <c r="AE8" s="25">
        <v>22382</v>
      </c>
      <c r="AF8" s="25">
        <v>165100</v>
      </c>
      <c r="AG8" s="25">
        <v>43696</v>
      </c>
      <c r="AH8" s="25">
        <v>11007</v>
      </c>
      <c r="AI8" s="25">
        <v>1678838</v>
      </c>
      <c r="AJ8" s="25">
        <v>16409</v>
      </c>
      <c r="AK8" s="25">
        <v>67416</v>
      </c>
      <c r="AL8" s="25">
        <v>342843</v>
      </c>
      <c r="AM8" s="25">
        <v>131026</v>
      </c>
      <c r="AN8" s="25">
        <v>43346</v>
      </c>
      <c r="AO8" s="25">
        <v>1652747</v>
      </c>
      <c r="AP8" s="25">
        <v>14983</v>
      </c>
      <c r="AQ8" s="25">
        <v>57650</v>
      </c>
      <c r="AR8" s="25">
        <v>339827</v>
      </c>
      <c r="AS8" s="25">
        <v>92469</v>
      </c>
      <c r="AT8" s="25">
        <v>21432</v>
      </c>
      <c r="AU8" s="25">
        <v>2754234</v>
      </c>
      <c r="AV8" s="25">
        <v>22403</v>
      </c>
      <c r="AW8" s="25">
        <v>98249</v>
      </c>
      <c r="AX8" s="25">
        <v>539053</v>
      </c>
      <c r="AY8" s="25">
        <v>194606</v>
      </c>
      <c r="AZ8" s="25">
        <v>58280</v>
      </c>
      <c r="BA8" s="25">
        <v>2137031</v>
      </c>
      <c r="BB8" s="25">
        <v>15561</v>
      </c>
      <c r="BC8" s="25">
        <v>52784</v>
      </c>
      <c r="BD8" s="25">
        <v>282757</v>
      </c>
      <c r="BE8" s="25">
        <v>61808</v>
      </c>
      <c r="BF8" s="25">
        <v>12379</v>
      </c>
      <c r="BG8" s="25">
        <v>2128920</v>
      </c>
      <c r="BH8" s="25">
        <v>14742</v>
      </c>
      <c r="BI8" s="25">
        <v>34041</v>
      </c>
      <c r="BJ8" s="25">
        <v>188814</v>
      </c>
      <c r="BK8" s="25">
        <v>59192</v>
      </c>
      <c r="BL8" s="25">
        <v>15660</v>
      </c>
      <c r="BM8" s="25">
        <v>985676</v>
      </c>
      <c r="BN8" s="25">
        <v>3828</v>
      </c>
      <c r="BO8" s="25">
        <v>12572</v>
      </c>
      <c r="BP8" s="25">
        <v>73999</v>
      </c>
      <c r="BQ8" s="25">
        <v>12382</v>
      </c>
      <c r="BR8" s="25">
        <v>2558</v>
      </c>
      <c r="BS8" s="25">
        <v>849213</v>
      </c>
      <c r="BT8" s="25">
        <v>3833</v>
      </c>
      <c r="BU8" s="25">
        <v>7634</v>
      </c>
      <c r="BV8" s="25">
        <v>46709</v>
      </c>
      <c r="BW8" s="25">
        <v>14979</v>
      </c>
      <c r="BX8" s="25">
        <v>4264</v>
      </c>
      <c r="BY8" s="25">
        <v>270530</v>
      </c>
      <c r="BZ8" s="25">
        <v>1079</v>
      </c>
      <c r="CA8" s="25">
        <v>3140</v>
      </c>
      <c r="CB8" s="25">
        <v>17958</v>
      </c>
      <c r="CC8" s="25">
        <v>2625</v>
      </c>
      <c r="CD8" s="29">
        <v>411</v>
      </c>
      <c r="CE8" s="25">
        <v>367375</v>
      </c>
      <c r="CF8" s="25">
        <v>17169</v>
      </c>
      <c r="CG8" s="25">
        <v>6855</v>
      </c>
      <c r="CH8" s="25">
        <v>111695</v>
      </c>
      <c r="CI8" s="25">
        <v>8705</v>
      </c>
      <c r="CJ8" s="25">
        <v>1685</v>
      </c>
      <c r="CK8" s="25">
        <v>160240</v>
      </c>
      <c r="CL8" s="25">
        <v>10871</v>
      </c>
      <c r="CM8" s="25">
        <v>2948</v>
      </c>
      <c r="CN8" s="25">
        <v>56904</v>
      </c>
      <c r="CO8" s="25">
        <v>8536</v>
      </c>
      <c r="CP8" s="25">
        <v>1953</v>
      </c>
      <c r="CQ8" s="25">
        <v>149434</v>
      </c>
      <c r="CR8" s="25">
        <v>11118</v>
      </c>
      <c r="CS8" s="25">
        <v>3918</v>
      </c>
      <c r="CT8" s="25">
        <v>59585</v>
      </c>
      <c r="CU8" s="25">
        <v>10181</v>
      </c>
      <c r="CV8" s="25">
        <v>2104</v>
      </c>
      <c r="CW8" s="25">
        <v>158125</v>
      </c>
      <c r="CX8" s="25">
        <v>20061</v>
      </c>
      <c r="CY8" s="25">
        <v>7640</v>
      </c>
      <c r="CZ8" s="25">
        <v>113103</v>
      </c>
      <c r="DA8" s="25">
        <v>19364</v>
      </c>
      <c r="DB8" s="25">
        <v>4388</v>
      </c>
      <c r="DC8" s="25">
        <v>274407</v>
      </c>
      <c r="DD8" s="25">
        <v>40579</v>
      </c>
      <c r="DE8" s="25">
        <v>11931</v>
      </c>
      <c r="DF8" s="25">
        <v>150406</v>
      </c>
      <c r="DG8" s="25">
        <v>18534</v>
      </c>
      <c r="DH8" s="25">
        <v>3321</v>
      </c>
      <c r="DI8" s="25">
        <v>207010</v>
      </c>
      <c r="DJ8" s="25">
        <v>21992</v>
      </c>
      <c r="DK8" s="25">
        <v>7225</v>
      </c>
      <c r="DL8" s="25">
        <v>113986</v>
      </c>
      <c r="DM8" s="25">
        <v>11793</v>
      </c>
      <c r="DN8" s="25">
        <v>3561</v>
      </c>
      <c r="DO8" s="25">
        <v>174006</v>
      </c>
      <c r="DP8" s="25">
        <v>12218</v>
      </c>
      <c r="DQ8" s="25">
        <v>5560</v>
      </c>
      <c r="DR8" s="25">
        <v>95375</v>
      </c>
      <c r="DS8" s="25">
        <v>10298</v>
      </c>
      <c r="DT8" s="25">
        <v>1395</v>
      </c>
      <c r="DU8" s="25">
        <v>139985</v>
      </c>
      <c r="DV8" s="25">
        <v>9439</v>
      </c>
      <c r="DW8" s="25">
        <v>3587</v>
      </c>
      <c r="DX8" s="25">
        <v>62135</v>
      </c>
      <c r="DY8" s="25">
        <v>13773</v>
      </c>
      <c r="DZ8" s="25">
        <v>3029</v>
      </c>
      <c r="EA8" s="25">
        <v>117078</v>
      </c>
      <c r="EB8" s="25">
        <v>23197</v>
      </c>
      <c r="EC8" s="25">
        <v>7021</v>
      </c>
      <c r="ED8" s="25">
        <v>35926</v>
      </c>
      <c r="EE8" s="25">
        <v>4828</v>
      </c>
      <c r="EF8" s="25">
        <v>1037</v>
      </c>
      <c r="EG8" s="25">
        <v>52722</v>
      </c>
      <c r="EH8" s="25">
        <v>22350</v>
      </c>
      <c r="EI8" s="25">
        <v>44123</v>
      </c>
      <c r="EJ8" s="25">
        <v>28844</v>
      </c>
      <c r="EK8" s="25">
        <v>65413</v>
      </c>
      <c r="EL8" s="25">
        <v>12213</v>
      </c>
      <c r="EM8" s="25">
        <v>6436</v>
      </c>
      <c r="EN8" s="25">
        <v>45698</v>
      </c>
      <c r="EO8" s="25">
        <v>10435</v>
      </c>
      <c r="EP8" s="25">
        <v>2477</v>
      </c>
      <c r="EQ8" s="25">
        <v>78509</v>
      </c>
      <c r="ER8" s="25">
        <v>22015</v>
      </c>
      <c r="ES8" s="25">
        <v>7239</v>
      </c>
      <c r="ET8" s="25">
        <v>46201</v>
      </c>
      <c r="EU8" s="25">
        <v>3062</v>
      </c>
      <c r="EV8" s="29">
        <v>651</v>
      </c>
      <c r="EW8" s="25">
        <v>45546</v>
      </c>
      <c r="EX8" s="25">
        <v>18248</v>
      </c>
      <c r="EY8" s="27">
        <v>21725012</v>
      </c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</row>
    <row r="9" spans="1:172" ht="15" x14ac:dyDescent="0.2">
      <c r="C9" s="20" t="s">
        <v>194</v>
      </c>
      <c r="D9" s="20" t="s">
        <v>190</v>
      </c>
      <c r="E9" s="25">
        <v>15244</v>
      </c>
      <c r="F9" s="25">
        <v>4917</v>
      </c>
      <c r="G9" s="25">
        <v>16996</v>
      </c>
      <c r="H9" s="25">
        <v>7111</v>
      </c>
      <c r="I9" s="25">
        <v>25407</v>
      </c>
      <c r="J9" s="25">
        <v>14842</v>
      </c>
      <c r="K9" s="25">
        <v>51870</v>
      </c>
      <c r="L9" s="25">
        <v>6181</v>
      </c>
      <c r="M9" s="25">
        <v>1280</v>
      </c>
      <c r="N9" s="25">
        <v>37327</v>
      </c>
      <c r="O9" s="25">
        <v>14170</v>
      </c>
      <c r="P9" s="25">
        <v>3336</v>
      </c>
      <c r="Q9" s="25">
        <v>146188</v>
      </c>
      <c r="R9" s="25">
        <v>25119</v>
      </c>
      <c r="S9" s="25">
        <v>9143</v>
      </c>
      <c r="T9" s="25">
        <v>144839</v>
      </c>
      <c r="U9" s="25">
        <v>52642</v>
      </c>
      <c r="V9" s="25">
        <v>12274</v>
      </c>
      <c r="W9" s="25">
        <v>501534</v>
      </c>
      <c r="X9" s="25">
        <v>5056</v>
      </c>
      <c r="Y9" s="25">
        <v>18783</v>
      </c>
      <c r="Z9" s="25">
        <v>100719</v>
      </c>
      <c r="AA9" s="25">
        <v>28569</v>
      </c>
      <c r="AB9" s="25">
        <v>4488</v>
      </c>
      <c r="AC9" s="25">
        <v>463823</v>
      </c>
      <c r="AD9" s="25">
        <v>5961</v>
      </c>
      <c r="AE9" s="25">
        <v>26084</v>
      </c>
      <c r="AF9" s="25">
        <v>149534</v>
      </c>
      <c r="AG9" s="25">
        <v>36020</v>
      </c>
      <c r="AH9" s="25">
        <v>8908</v>
      </c>
      <c r="AI9" s="25">
        <v>1226170</v>
      </c>
      <c r="AJ9" s="25">
        <v>11718</v>
      </c>
      <c r="AK9" s="25">
        <v>53410</v>
      </c>
      <c r="AL9" s="25">
        <v>258749</v>
      </c>
      <c r="AM9" s="25">
        <v>75782</v>
      </c>
      <c r="AN9" s="25">
        <v>9494</v>
      </c>
      <c r="AO9" s="25">
        <v>869992</v>
      </c>
      <c r="AP9" s="25">
        <v>11442</v>
      </c>
      <c r="AQ9" s="25">
        <v>51473</v>
      </c>
      <c r="AR9" s="25">
        <v>294909</v>
      </c>
      <c r="AS9" s="25">
        <v>63876</v>
      </c>
      <c r="AT9" s="25">
        <v>11396</v>
      </c>
      <c r="AU9" s="25">
        <v>1772872</v>
      </c>
      <c r="AV9" s="25">
        <v>21619</v>
      </c>
      <c r="AW9" s="25">
        <v>87584</v>
      </c>
      <c r="AX9" s="25">
        <v>420045</v>
      </c>
      <c r="AY9" s="25">
        <v>107299</v>
      </c>
      <c r="AZ9" s="25">
        <v>15135</v>
      </c>
      <c r="BA9" s="25">
        <v>912128</v>
      </c>
      <c r="BB9" s="25">
        <v>10316</v>
      </c>
      <c r="BC9" s="25">
        <v>46957</v>
      </c>
      <c r="BD9" s="25">
        <v>230215</v>
      </c>
      <c r="BE9" s="25">
        <v>39174</v>
      </c>
      <c r="BF9" s="25">
        <v>5597</v>
      </c>
      <c r="BG9" s="25">
        <v>1157402</v>
      </c>
      <c r="BH9" s="25">
        <v>8593</v>
      </c>
      <c r="BI9" s="25">
        <v>25485</v>
      </c>
      <c r="BJ9" s="25">
        <v>159063</v>
      </c>
      <c r="BK9" s="25">
        <v>40589</v>
      </c>
      <c r="BL9" s="25">
        <v>5152</v>
      </c>
      <c r="BM9" s="25">
        <v>351974</v>
      </c>
      <c r="BN9" s="25">
        <v>3933</v>
      </c>
      <c r="BO9" s="25">
        <v>12309</v>
      </c>
      <c r="BP9" s="25">
        <v>45028</v>
      </c>
      <c r="BQ9" s="25">
        <v>8640</v>
      </c>
      <c r="BR9" s="29">
        <v>493</v>
      </c>
      <c r="BS9" s="25">
        <v>442991</v>
      </c>
      <c r="BT9" s="25">
        <v>1876</v>
      </c>
      <c r="BU9" s="25">
        <v>5506</v>
      </c>
      <c r="BV9" s="25">
        <v>31786</v>
      </c>
      <c r="BW9" s="25">
        <v>5926</v>
      </c>
      <c r="BX9" s="29">
        <v>553</v>
      </c>
      <c r="BY9" s="25">
        <v>101403</v>
      </c>
      <c r="BZ9" s="29">
        <v>637</v>
      </c>
      <c r="CA9" s="25">
        <v>1833</v>
      </c>
      <c r="CB9" s="25">
        <v>10882</v>
      </c>
      <c r="CC9" s="25">
        <v>3203</v>
      </c>
      <c r="CD9" s="29">
        <v>79</v>
      </c>
      <c r="CE9" s="25">
        <v>178352</v>
      </c>
      <c r="CF9" s="25">
        <v>11503</v>
      </c>
      <c r="CG9" s="25">
        <v>1535</v>
      </c>
      <c r="CH9" s="25">
        <v>33582</v>
      </c>
      <c r="CI9" s="25">
        <v>6037</v>
      </c>
      <c r="CJ9" s="25">
        <v>1132</v>
      </c>
      <c r="CK9" s="25">
        <v>88362</v>
      </c>
      <c r="CL9" s="25">
        <v>6291</v>
      </c>
      <c r="CM9" s="25">
        <v>2010</v>
      </c>
      <c r="CN9" s="25">
        <v>20940</v>
      </c>
      <c r="CO9" s="25">
        <v>4188</v>
      </c>
      <c r="CP9" s="25">
        <v>1079</v>
      </c>
      <c r="CQ9" s="25">
        <v>80628</v>
      </c>
      <c r="CR9" s="25">
        <v>8328</v>
      </c>
      <c r="CS9" s="25">
        <v>1338</v>
      </c>
      <c r="CT9" s="25">
        <v>26428</v>
      </c>
      <c r="CU9" s="25">
        <v>7266</v>
      </c>
      <c r="CV9" s="25">
        <v>1040</v>
      </c>
      <c r="CW9" s="25">
        <v>104796</v>
      </c>
      <c r="CX9" s="25">
        <v>16061</v>
      </c>
      <c r="CY9" s="25">
        <v>2901</v>
      </c>
      <c r="CZ9" s="25">
        <v>49679</v>
      </c>
      <c r="DA9" s="25">
        <v>13207</v>
      </c>
      <c r="DB9" s="25">
        <v>2978</v>
      </c>
      <c r="DC9" s="25">
        <v>141093</v>
      </c>
      <c r="DD9" s="25">
        <v>19843</v>
      </c>
      <c r="DE9" s="25">
        <v>4137</v>
      </c>
      <c r="DF9" s="25">
        <v>45315</v>
      </c>
      <c r="DG9" s="25">
        <v>10475</v>
      </c>
      <c r="DH9" s="25">
        <v>1116</v>
      </c>
      <c r="DI9" s="25">
        <v>106076</v>
      </c>
      <c r="DJ9" s="25">
        <v>12629</v>
      </c>
      <c r="DK9" s="25">
        <v>2578</v>
      </c>
      <c r="DL9" s="25">
        <v>35410</v>
      </c>
      <c r="DM9" s="25">
        <v>6937</v>
      </c>
      <c r="DN9" s="25">
        <v>1743</v>
      </c>
      <c r="DO9" s="25">
        <v>84916</v>
      </c>
      <c r="DP9" s="25">
        <v>8716</v>
      </c>
      <c r="DQ9" s="25">
        <v>2048</v>
      </c>
      <c r="DR9" s="25">
        <v>31257</v>
      </c>
      <c r="DS9" s="25">
        <v>9655</v>
      </c>
      <c r="DT9" s="29">
        <v>549</v>
      </c>
      <c r="DU9" s="25">
        <v>76346</v>
      </c>
      <c r="DV9" s="25">
        <v>9899</v>
      </c>
      <c r="DW9" s="25">
        <v>2240</v>
      </c>
      <c r="DX9" s="25">
        <v>33870</v>
      </c>
      <c r="DY9" s="25">
        <v>11400</v>
      </c>
      <c r="DZ9" s="25">
        <v>2976</v>
      </c>
      <c r="EA9" s="25">
        <v>74461</v>
      </c>
      <c r="EB9" s="25">
        <v>9802</v>
      </c>
      <c r="EC9" s="29">
        <v>873</v>
      </c>
      <c r="ED9" s="25">
        <v>14533</v>
      </c>
      <c r="EE9" s="25">
        <v>4711</v>
      </c>
      <c r="EF9" s="29">
        <v>219</v>
      </c>
      <c r="EG9" s="25">
        <v>37780</v>
      </c>
      <c r="EH9" s="25">
        <v>13179</v>
      </c>
      <c r="EI9" s="25">
        <v>33122</v>
      </c>
      <c r="EJ9" s="25">
        <v>17743</v>
      </c>
      <c r="EK9" s="25">
        <v>33091</v>
      </c>
      <c r="EL9" s="25">
        <v>7332</v>
      </c>
      <c r="EM9" s="25">
        <v>2158</v>
      </c>
      <c r="EN9" s="25">
        <v>23261</v>
      </c>
      <c r="EO9" s="25">
        <v>8345</v>
      </c>
      <c r="EP9" s="29">
        <v>598</v>
      </c>
      <c r="EQ9" s="25">
        <v>53404</v>
      </c>
      <c r="ER9" s="25">
        <v>11015</v>
      </c>
      <c r="ES9" s="25">
        <v>2243</v>
      </c>
      <c r="ET9" s="25">
        <v>12953</v>
      </c>
      <c r="EU9" s="25">
        <v>3113</v>
      </c>
      <c r="EV9" s="29">
        <v>207</v>
      </c>
      <c r="EW9" s="25">
        <v>29944</v>
      </c>
      <c r="EX9" s="25">
        <v>4485</v>
      </c>
      <c r="EY9" s="27">
        <v>12700510</v>
      </c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</row>
    <row r="10" spans="1:172" ht="15" x14ac:dyDescent="0.2">
      <c r="C10" s="20" t="s">
        <v>195</v>
      </c>
      <c r="D10" s="20" t="s">
        <v>190</v>
      </c>
      <c r="E10" s="25">
        <v>2912</v>
      </c>
      <c r="F10" s="29">
        <v>705</v>
      </c>
      <c r="G10" s="25">
        <v>3185</v>
      </c>
      <c r="H10" s="25">
        <v>1360</v>
      </c>
      <c r="I10" s="25">
        <v>3476</v>
      </c>
      <c r="J10" s="25">
        <v>3601</v>
      </c>
      <c r="K10" s="25">
        <v>8486</v>
      </c>
      <c r="L10" s="29">
        <v>714</v>
      </c>
      <c r="M10" s="29">
        <v>437</v>
      </c>
      <c r="N10" s="25">
        <v>8315</v>
      </c>
      <c r="O10" s="25">
        <v>2427</v>
      </c>
      <c r="P10" s="25">
        <v>1452</v>
      </c>
      <c r="Q10" s="25">
        <v>26599</v>
      </c>
      <c r="R10" s="25">
        <v>3970</v>
      </c>
      <c r="S10" s="25">
        <v>2181</v>
      </c>
      <c r="T10" s="25">
        <v>34328</v>
      </c>
      <c r="U10" s="25">
        <v>11526</v>
      </c>
      <c r="V10" s="25">
        <v>5343</v>
      </c>
      <c r="W10" s="25">
        <v>94415</v>
      </c>
      <c r="X10" s="25">
        <v>1203</v>
      </c>
      <c r="Y10" s="25">
        <v>5164</v>
      </c>
      <c r="Z10" s="25">
        <v>13446</v>
      </c>
      <c r="AA10" s="25">
        <v>5602</v>
      </c>
      <c r="AB10" s="25">
        <v>2010</v>
      </c>
      <c r="AC10" s="25">
        <v>92491</v>
      </c>
      <c r="AD10" s="25">
        <v>1785</v>
      </c>
      <c r="AE10" s="25">
        <v>6965</v>
      </c>
      <c r="AF10" s="25">
        <v>37824</v>
      </c>
      <c r="AG10" s="25">
        <v>11808</v>
      </c>
      <c r="AH10" s="25">
        <v>1992</v>
      </c>
      <c r="AI10" s="25">
        <v>220805</v>
      </c>
      <c r="AJ10" s="25">
        <v>4523</v>
      </c>
      <c r="AK10" s="25">
        <v>16157</v>
      </c>
      <c r="AL10" s="25">
        <v>36183</v>
      </c>
      <c r="AM10" s="25">
        <v>11552</v>
      </c>
      <c r="AN10" s="25">
        <v>3352</v>
      </c>
      <c r="AO10" s="25">
        <v>161903</v>
      </c>
      <c r="AP10" s="25">
        <v>3371</v>
      </c>
      <c r="AQ10" s="25">
        <v>14457</v>
      </c>
      <c r="AR10" s="25">
        <v>59699</v>
      </c>
      <c r="AS10" s="25">
        <v>21237</v>
      </c>
      <c r="AT10" s="25">
        <v>4438</v>
      </c>
      <c r="AU10" s="25">
        <v>322059</v>
      </c>
      <c r="AV10" s="25">
        <v>8109</v>
      </c>
      <c r="AW10" s="25">
        <v>29247</v>
      </c>
      <c r="AX10" s="25">
        <v>48798</v>
      </c>
      <c r="AY10" s="25">
        <v>11242</v>
      </c>
      <c r="AZ10" s="25">
        <v>3791</v>
      </c>
      <c r="BA10" s="25">
        <v>146578</v>
      </c>
      <c r="BB10" s="25">
        <v>2382</v>
      </c>
      <c r="BC10" s="25">
        <v>11022</v>
      </c>
      <c r="BD10" s="25">
        <v>35569</v>
      </c>
      <c r="BE10" s="25">
        <v>11436</v>
      </c>
      <c r="BF10" s="25">
        <v>2489</v>
      </c>
      <c r="BG10" s="25">
        <v>187446</v>
      </c>
      <c r="BH10" s="25">
        <v>3729</v>
      </c>
      <c r="BI10" s="25">
        <v>11169</v>
      </c>
      <c r="BJ10" s="25">
        <v>14101</v>
      </c>
      <c r="BK10" s="25">
        <v>3541</v>
      </c>
      <c r="BL10" s="25">
        <v>1262</v>
      </c>
      <c r="BM10" s="25">
        <v>54691</v>
      </c>
      <c r="BN10" s="29">
        <v>939</v>
      </c>
      <c r="BO10" s="25">
        <v>1085</v>
      </c>
      <c r="BP10" s="25">
        <v>8521</v>
      </c>
      <c r="BQ10" s="25">
        <v>1662</v>
      </c>
      <c r="BR10" s="29">
        <v>177</v>
      </c>
      <c r="BS10" s="25">
        <v>62002</v>
      </c>
      <c r="BT10" s="29">
        <v>199</v>
      </c>
      <c r="BU10" s="29">
        <v>569</v>
      </c>
      <c r="BV10" s="25">
        <v>3102</v>
      </c>
      <c r="BW10" s="29">
        <v>130</v>
      </c>
      <c r="BX10" s="29">
        <v>64</v>
      </c>
      <c r="BY10" s="25">
        <v>15666</v>
      </c>
      <c r="BZ10" s="29">
        <v>0</v>
      </c>
      <c r="CA10" s="29">
        <v>316</v>
      </c>
      <c r="CB10" s="25">
        <v>1342</v>
      </c>
      <c r="CC10" s="29">
        <v>612</v>
      </c>
      <c r="CD10" s="29">
        <v>0</v>
      </c>
      <c r="CE10" s="25">
        <v>23221</v>
      </c>
      <c r="CF10" s="25">
        <v>1179</v>
      </c>
      <c r="CG10" s="29">
        <v>83</v>
      </c>
      <c r="CH10" s="25">
        <v>8353</v>
      </c>
      <c r="CI10" s="25">
        <v>1439</v>
      </c>
      <c r="CJ10" s="29">
        <v>251</v>
      </c>
      <c r="CK10" s="25">
        <v>15242</v>
      </c>
      <c r="CL10" s="25">
        <v>1450</v>
      </c>
      <c r="CM10" s="29">
        <v>171</v>
      </c>
      <c r="CN10" s="25">
        <v>3134</v>
      </c>
      <c r="CO10" s="29">
        <v>778</v>
      </c>
      <c r="CP10" s="29">
        <v>79</v>
      </c>
      <c r="CQ10" s="25">
        <v>9205</v>
      </c>
      <c r="CR10" s="25">
        <v>1148</v>
      </c>
      <c r="CS10" s="29">
        <v>116</v>
      </c>
      <c r="CT10" s="25">
        <v>5298</v>
      </c>
      <c r="CU10" s="25">
        <v>1731</v>
      </c>
      <c r="CV10" s="29">
        <v>352</v>
      </c>
      <c r="CW10" s="25">
        <v>16653</v>
      </c>
      <c r="CX10" s="25">
        <v>1328</v>
      </c>
      <c r="CY10" s="29">
        <v>389</v>
      </c>
      <c r="CZ10" s="25">
        <v>8654</v>
      </c>
      <c r="DA10" s="25">
        <v>2763</v>
      </c>
      <c r="DB10" s="29">
        <v>731</v>
      </c>
      <c r="DC10" s="25">
        <v>21641</v>
      </c>
      <c r="DD10" s="25">
        <v>1649</v>
      </c>
      <c r="DE10" s="29">
        <v>481</v>
      </c>
      <c r="DF10" s="25">
        <v>6609</v>
      </c>
      <c r="DG10" s="25">
        <v>3039</v>
      </c>
      <c r="DH10" s="29">
        <v>647</v>
      </c>
      <c r="DI10" s="25">
        <v>14317</v>
      </c>
      <c r="DJ10" s="29">
        <v>586</v>
      </c>
      <c r="DK10" s="29">
        <v>362</v>
      </c>
      <c r="DL10" s="25">
        <v>5370</v>
      </c>
      <c r="DM10" s="25">
        <v>1125</v>
      </c>
      <c r="DN10" s="29">
        <v>119</v>
      </c>
      <c r="DO10" s="25">
        <v>13147</v>
      </c>
      <c r="DP10" s="25">
        <v>1486</v>
      </c>
      <c r="DQ10" s="29">
        <v>230</v>
      </c>
      <c r="DR10" s="25">
        <v>8350</v>
      </c>
      <c r="DS10" s="25">
        <v>2110</v>
      </c>
      <c r="DT10" s="29">
        <v>83</v>
      </c>
      <c r="DU10" s="25">
        <v>8005</v>
      </c>
      <c r="DV10" s="25">
        <v>1775</v>
      </c>
      <c r="DW10" s="29">
        <v>303</v>
      </c>
      <c r="DX10" s="25">
        <v>4599</v>
      </c>
      <c r="DY10" s="25">
        <v>3529</v>
      </c>
      <c r="DZ10" s="29">
        <v>484</v>
      </c>
      <c r="EA10" s="25">
        <v>10296</v>
      </c>
      <c r="EB10" s="29">
        <v>762</v>
      </c>
      <c r="EC10" s="29">
        <v>181</v>
      </c>
      <c r="ED10" s="25">
        <v>2422</v>
      </c>
      <c r="EE10" s="29">
        <v>415</v>
      </c>
      <c r="EF10" s="29">
        <v>103</v>
      </c>
      <c r="EG10" s="25">
        <v>3028</v>
      </c>
      <c r="EH10" s="25">
        <v>1635</v>
      </c>
      <c r="EI10" s="25">
        <v>4790</v>
      </c>
      <c r="EJ10" s="25">
        <v>4913</v>
      </c>
      <c r="EK10" s="25">
        <v>6444</v>
      </c>
      <c r="EL10" s="25">
        <v>1709</v>
      </c>
      <c r="EM10" s="29">
        <v>476</v>
      </c>
      <c r="EN10" s="25">
        <v>5550</v>
      </c>
      <c r="EO10" s="29">
        <v>953</v>
      </c>
      <c r="EP10" s="29">
        <v>280</v>
      </c>
      <c r="EQ10" s="25">
        <v>8588</v>
      </c>
      <c r="ER10" s="29">
        <v>515</v>
      </c>
      <c r="ES10" s="29">
        <v>11</v>
      </c>
      <c r="ET10" s="25">
        <v>2725</v>
      </c>
      <c r="EU10" s="29">
        <v>624</v>
      </c>
      <c r="EV10" s="29">
        <v>376</v>
      </c>
      <c r="EW10" s="25">
        <v>1487</v>
      </c>
      <c r="EX10" s="29">
        <v>665</v>
      </c>
      <c r="EY10" s="27">
        <v>2221188</v>
      </c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</row>
    <row r="11" spans="1:172" ht="15" x14ac:dyDescent="0.2">
      <c r="C11" s="20" t="s">
        <v>196</v>
      </c>
      <c r="D11" s="20" t="s">
        <v>190</v>
      </c>
      <c r="E11" s="25">
        <v>11637</v>
      </c>
      <c r="F11" s="25">
        <v>3550</v>
      </c>
      <c r="G11" s="25">
        <v>16622</v>
      </c>
      <c r="H11" s="25">
        <v>5565</v>
      </c>
      <c r="I11" s="25">
        <v>15617</v>
      </c>
      <c r="J11" s="25">
        <v>13591</v>
      </c>
      <c r="K11" s="25">
        <v>38198</v>
      </c>
      <c r="L11" s="25">
        <v>2154</v>
      </c>
      <c r="M11" s="29">
        <v>792</v>
      </c>
      <c r="N11" s="25">
        <v>34122</v>
      </c>
      <c r="O11" s="25">
        <v>9165</v>
      </c>
      <c r="P11" s="25">
        <v>3447</v>
      </c>
      <c r="Q11" s="25">
        <v>133947</v>
      </c>
      <c r="R11" s="25">
        <v>16827</v>
      </c>
      <c r="S11" s="25">
        <v>8399</v>
      </c>
      <c r="T11" s="25">
        <v>156958</v>
      </c>
      <c r="U11" s="25">
        <v>43909</v>
      </c>
      <c r="V11" s="25">
        <v>11768</v>
      </c>
      <c r="W11" s="25">
        <v>423974</v>
      </c>
      <c r="X11" s="25">
        <v>1600</v>
      </c>
      <c r="Y11" s="25">
        <v>12322</v>
      </c>
      <c r="Z11" s="25">
        <v>50100</v>
      </c>
      <c r="AA11" s="25">
        <v>18558</v>
      </c>
      <c r="AB11" s="25">
        <v>4464</v>
      </c>
      <c r="AC11" s="25">
        <v>379322</v>
      </c>
      <c r="AD11" s="25">
        <v>5926</v>
      </c>
      <c r="AE11" s="25">
        <v>20266</v>
      </c>
      <c r="AF11" s="25">
        <v>105167</v>
      </c>
      <c r="AG11" s="25">
        <v>25256</v>
      </c>
      <c r="AH11" s="25">
        <v>4929</v>
      </c>
      <c r="AI11" s="25">
        <v>811849</v>
      </c>
      <c r="AJ11" s="25">
        <v>6351</v>
      </c>
      <c r="AK11" s="25">
        <v>21014</v>
      </c>
      <c r="AL11" s="25">
        <v>104474</v>
      </c>
      <c r="AM11" s="25">
        <v>30262</v>
      </c>
      <c r="AN11" s="25">
        <v>7433</v>
      </c>
      <c r="AO11" s="25">
        <v>564161</v>
      </c>
      <c r="AP11" s="25">
        <v>7718</v>
      </c>
      <c r="AQ11" s="25">
        <v>38073</v>
      </c>
      <c r="AR11" s="25">
        <v>167029</v>
      </c>
      <c r="AS11" s="25">
        <v>44209</v>
      </c>
      <c r="AT11" s="25">
        <v>8908</v>
      </c>
      <c r="AU11" s="25">
        <v>1054281</v>
      </c>
      <c r="AV11" s="25">
        <v>10853</v>
      </c>
      <c r="AW11" s="25">
        <v>25363</v>
      </c>
      <c r="AX11" s="25">
        <v>114259</v>
      </c>
      <c r="AY11" s="25">
        <v>36607</v>
      </c>
      <c r="AZ11" s="25">
        <v>6269</v>
      </c>
      <c r="BA11" s="25">
        <v>500986</v>
      </c>
      <c r="BB11" s="25">
        <v>5797</v>
      </c>
      <c r="BC11" s="25">
        <v>24087</v>
      </c>
      <c r="BD11" s="25">
        <v>91697</v>
      </c>
      <c r="BE11" s="25">
        <v>22810</v>
      </c>
      <c r="BF11" s="25">
        <v>5440</v>
      </c>
      <c r="BG11" s="25">
        <v>684604</v>
      </c>
      <c r="BH11" s="25">
        <v>3852</v>
      </c>
      <c r="BI11" s="25">
        <v>8596</v>
      </c>
      <c r="BJ11" s="25">
        <v>35880</v>
      </c>
      <c r="BK11" s="25">
        <v>9289</v>
      </c>
      <c r="BL11" s="25">
        <v>2447</v>
      </c>
      <c r="BM11" s="25">
        <v>168857</v>
      </c>
      <c r="BN11" s="25">
        <v>1444</v>
      </c>
      <c r="BO11" s="25">
        <v>4514</v>
      </c>
      <c r="BP11" s="25">
        <v>19762</v>
      </c>
      <c r="BQ11" s="25">
        <v>3720</v>
      </c>
      <c r="BR11" s="29">
        <v>617</v>
      </c>
      <c r="BS11" s="25">
        <v>254515</v>
      </c>
      <c r="BT11" s="29">
        <v>942</v>
      </c>
      <c r="BU11" s="25">
        <v>1585</v>
      </c>
      <c r="BV11" s="25">
        <v>5798</v>
      </c>
      <c r="BW11" s="25">
        <v>1709</v>
      </c>
      <c r="BX11" s="29">
        <v>535</v>
      </c>
      <c r="BY11" s="25">
        <v>51418</v>
      </c>
      <c r="BZ11" s="29">
        <v>0</v>
      </c>
      <c r="CA11" s="25">
        <v>1535</v>
      </c>
      <c r="CB11" s="25">
        <v>6467</v>
      </c>
      <c r="CC11" s="25">
        <v>1762</v>
      </c>
      <c r="CD11" s="29">
        <v>166</v>
      </c>
      <c r="CE11" s="25">
        <v>108125</v>
      </c>
      <c r="CF11" s="25">
        <v>2776</v>
      </c>
      <c r="CG11" s="25">
        <v>2240</v>
      </c>
      <c r="CH11" s="25">
        <v>17796</v>
      </c>
      <c r="CI11" s="25">
        <v>3360</v>
      </c>
      <c r="CJ11" s="25">
        <v>1280</v>
      </c>
      <c r="CK11" s="25">
        <v>49688</v>
      </c>
      <c r="CL11" s="25">
        <v>2621</v>
      </c>
      <c r="CM11" s="29">
        <v>603</v>
      </c>
      <c r="CN11" s="25">
        <v>17744</v>
      </c>
      <c r="CO11" s="25">
        <v>3250</v>
      </c>
      <c r="CP11" s="29">
        <v>436</v>
      </c>
      <c r="CQ11" s="25">
        <v>45708</v>
      </c>
      <c r="CR11" s="25">
        <v>1870</v>
      </c>
      <c r="CS11" s="29">
        <v>686</v>
      </c>
      <c r="CT11" s="25">
        <v>19097</v>
      </c>
      <c r="CU11" s="25">
        <v>3468</v>
      </c>
      <c r="CV11" s="25">
        <v>1080</v>
      </c>
      <c r="CW11" s="25">
        <v>54812</v>
      </c>
      <c r="CX11" s="25">
        <v>5207</v>
      </c>
      <c r="CY11" s="25">
        <v>2011</v>
      </c>
      <c r="CZ11" s="25">
        <v>30149</v>
      </c>
      <c r="DA11" s="25">
        <v>6958</v>
      </c>
      <c r="DB11" s="25">
        <v>2447</v>
      </c>
      <c r="DC11" s="25">
        <v>65395</v>
      </c>
      <c r="DD11" s="25">
        <v>3719</v>
      </c>
      <c r="DE11" s="29">
        <v>823</v>
      </c>
      <c r="DF11" s="25">
        <v>26785</v>
      </c>
      <c r="DG11" s="25">
        <v>6022</v>
      </c>
      <c r="DH11" s="29">
        <v>474</v>
      </c>
      <c r="DI11" s="25">
        <v>53056</v>
      </c>
      <c r="DJ11" s="25">
        <v>2193</v>
      </c>
      <c r="DK11" s="29">
        <v>466</v>
      </c>
      <c r="DL11" s="25">
        <v>22519</v>
      </c>
      <c r="DM11" s="25">
        <v>4245</v>
      </c>
      <c r="DN11" s="29">
        <v>618</v>
      </c>
      <c r="DO11" s="25">
        <v>50295</v>
      </c>
      <c r="DP11" s="25">
        <v>1917</v>
      </c>
      <c r="DQ11" s="29">
        <v>286</v>
      </c>
      <c r="DR11" s="25">
        <v>19360</v>
      </c>
      <c r="DS11" s="25">
        <v>3236</v>
      </c>
      <c r="DT11" s="29">
        <v>291</v>
      </c>
      <c r="DU11" s="25">
        <v>40550</v>
      </c>
      <c r="DV11" s="25">
        <v>3776</v>
      </c>
      <c r="DW11" s="29">
        <v>606</v>
      </c>
      <c r="DX11" s="25">
        <v>20986</v>
      </c>
      <c r="DY11" s="25">
        <v>6040</v>
      </c>
      <c r="DZ11" s="29">
        <v>490</v>
      </c>
      <c r="EA11" s="25">
        <v>31990</v>
      </c>
      <c r="EB11" s="25">
        <v>2451</v>
      </c>
      <c r="EC11" s="29">
        <v>536</v>
      </c>
      <c r="ED11" s="25">
        <v>9227</v>
      </c>
      <c r="EE11" s="25">
        <v>1697</v>
      </c>
      <c r="EF11" s="29">
        <v>406</v>
      </c>
      <c r="EG11" s="25">
        <v>23647</v>
      </c>
      <c r="EH11" s="25">
        <v>8356</v>
      </c>
      <c r="EI11" s="25">
        <v>20467</v>
      </c>
      <c r="EJ11" s="25">
        <v>13166</v>
      </c>
      <c r="EK11" s="25">
        <v>21845</v>
      </c>
      <c r="EL11" s="25">
        <v>1559</v>
      </c>
      <c r="EM11" s="29">
        <v>862</v>
      </c>
      <c r="EN11" s="25">
        <v>11661</v>
      </c>
      <c r="EO11" s="25">
        <v>4366</v>
      </c>
      <c r="EP11" s="29">
        <v>550</v>
      </c>
      <c r="EQ11" s="25">
        <v>20376</v>
      </c>
      <c r="ER11" s="29">
        <v>358</v>
      </c>
      <c r="ES11" s="29">
        <v>453</v>
      </c>
      <c r="ET11" s="25">
        <v>6901</v>
      </c>
      <c r="EU11" s="25">
        <v>2111</v>
      </c>
      <c r="EV11" s="29">
        <v>416</v>
      </c>
      <c r="EW11" s="25">
        <v>8276</v>
      </c>
      <c r="EX11" s="25">
        <v>2693</v>
      </c>
      <c r="EY11" s="27">
        <v>7470026</v>
      </c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</row>
    <row r="12" spans="1:172" ht="15" x14ac:dyDescent="0.2">
      <c r="C12" s="20" t="s">
        <v>197</v>
      </c>
      <c r="D12" s="20" t="s">
        <v>190</v>
      </c>
      <c r="E12" s="25">
        <v>10015</v>
      </c>
      <c r="F12" s="25">
        <v>2411</v>
      </c>
      <c r="G12" s="25">
        <v>7601</v>
      </c>
      <c r="H12" s="25">
        <v>6463</v>
      </c>
      <c r="I12" s="25">
        <v>16049</v>
      </c>
      <c r="J12" s="25">
        <v>10337</v>
      </c>
      <c r="K12" s="25">
        <v>44587</v>
      </c>
      <c r="L12" s="25">
        <v>2021</v>
      </c>
      <c r="M12" s="29">
        <v>765</v>
      </c>
      <c r="N12" s="25">
        <v>32262</v>
      </c>
      <c r="O12" s="25">
        <v>7102</v>
      </c>
      <c r="P12" s="25">
        <v>1326</v>
      </c>
      <c r="Q12" s="25">
        <v>115491</v>
      </c>
      <c r="R12" s="25">
        <v>13861</v>
      </c>
      <c r="S12" s="25">
        <v>5730</v>
      </c>
      <c r="T12" s="25">
        <v>124511</v>
      </c>
      <c r="U12" s="25">
        <v>24593</v>
      </c>
      <c r="V12" s="25">
        <v>8901</v>
      </c>
      <c r="W12" s="25">
        <v>248949</v>
      </c>
      <c r="X12" s="25">
        <v>1175</v>
      </c>
      <c r="Y12" s="25">
        <v>7103</v>
      </c>
      <c r="Z12" s="25">
        <v>25479</v>
      </c>
      <c r="AA12" s="25">
        <v>8669</v>
      </c>
      <c r="AB12" s="25">
        <v>3649</v>
      </c>
      <c r="AC12" s="25">
        <v>184557</v>
      </c>
      <c r="AD12" s="25">
        <v>1703</v>
      </c>
      <c r="AE12" s="25">
        <v>7092</v>
      </c>
      <c r="AF12" s="25">
        <v>43579</v>
      </c>
      <c r="AG12" s="25">
        <v>12895</v>
      </c>
      <c r="AH12" s="25">
        <v>2685</v>
      </c>
      <c r="AI12" s="25">
        <v>364692</v>
      </c>
      <c r="AJ12" s="25">
        <v>3569</v>
      </c>
      <c r="AK12" s="25">
        <v>11020</v>
      </c>
      <c r="AL12" s="25">
        <v>48128</v>
      </c>
      <c r="AM12" s="25">
        <v>16723</v>
      </c>
      <c r="AN12" s="25">
        <v>3879</v>
      </c>
      <c r="AO12" s="25">
        <v>260854</v>
      </c>
      <c r="AP12" s="25">
        <v>5846</v>
      </c>
      <c r="AQ12" s="25">
        <v>13825</v>
      </c>
      <c r="AR12" s="25">
        <v>52802</v>
      </c>
      <c r="AS12" s="25">
        <v>15022</v>
      </c>
      <c r="AT12" s="25">
        <v>3485</v>
      </c>
      <c r="AU12" s="25">
        <v>365656</v>
      </c>
      <c r="AV12" s="25">
        <v>4197</v>
      </c>
      <c r="AW12" s="25">
        <v>13064</v>
      </c>
      <c r="AX12" s="25">
        <v>44861</v>
      </c>
      <c r="AY12" s="25">
        <v>17350</v>
      </c>
      <c r="AZ12" s="25">
        <v>2876</v>
      </c>
      <c r="BA12" s="25">
        <v>193707</v>
      </c>
      <c r="BB12" s="25">
        <v>1331</v>
      </c>
      <c r="BC12" s="25">
        <v>8207</v>
      </c>
      <c r="BD12" s="25">
        <v>26106</v>
      </c>
      <c r="BE12" s="25">
        <v>6279</v>
      </c>
      <c r="BF12" s="25">
        <v>1397</v>
      </c>
      <c r="BG12" s="25">
        <v>208888</v>
      </c>
      <c r="BH12" s="29">
        <v>940</v>
      </c>
      <c r="BI12" s="25">
        <v>3073</v>
      </c>
      <c r="BJ12" s="25">
        <v>14720</v>
      </c>
      <c r="BK12" s="25">
        <v>3368</v>
      </c>
      <c r="BL12" s="29">
        <v>808</v>
      </c>
      <c r="BM12" s="25">
        <v>60731</v>
      </c>
      <c r="BN12" s="29">
        <v>700</v>
      </c>
      <c r="BO12" s="25">
        <v>2066</v>
      </c>
      <c r="BP12" s="25">
        <v>5125</v>
      </c>
      <c r="BQ12" s="25">
        <v>1238</v>
      </c>
      <c r="BR12" s="29">
        <v>233</v>
      </c>
      <c r="BS12" s="25">
        <v>86410</v>
      </c>
      <c r="BT12" s="29">
        <v>112</v>
      </c>
      <c r="BU12" s="29">
        <v>188</v>
      </c>
      <c r="BV12" s="25">
        <v>2823</v>
      </c>
      <c r="BW12" s="29">
        <v>925</v>
      </c>
      <c r="BX12" s="29">
        <v>206</v>
      </c>
      <c r="BY12" s="25">
        <v>21592</v>
      </c>
      <c r="BZ12" s="29">
        <v>158</v>
      </c>
      <c r="CA12" s="29">
        <v>515</v>
      </c>
      <c r="CB12" s="25">
        <v>1665</v>
      </c>
      <c r="CC12" s="29">
        <v>461</v>
      </c>
      <c r="CD12" s="29">
        <v>0</v>
      </c>
      <c r="CE12" s="25">
        <v>49198</v>
      </c>
      <c r="CF12" s="25">
        <v>2355</v>
      </c>
      <c r="CG12" s="29">
        <v>840</v>
      </c>
      <c r="CH12" s="25">
        <v>12177</v>
      </c>
      <c r="CI12" s="29">
        <v>987</v>
      </c>
      <c r="CJ12" s="29">
        <v>349</v>
      </c>
      <c r="CK12" s="25">
        <v>26727</v>
      </c>
      <c r="CL12" s="25">
        <v>1153</v>
      </c>
      <c r="CM12" s="29">
        <v>638</v>
      </c>
      <c r="CN12" s="25">
        <v>8748</v>
      </c>
      <c r="CO12" s="25">
        <v>1936</v>
      </c>
      <c r="CP12" s="29">
        <v>164</v>
      </c>
      <c r="CQ12" s="25">
        <v>33919</v>
      </c>
      <c r="CR12" s="29">
        <v>979</v>
      </c>
      <c r="CS12" s="29">
        <v>189</v>
      </c>
      <c r="CT12" s="25">
        <v>11638</v>
      </c>
      <c r="CU12" s="25">
        <v>1027</v>
      </c>
      <c r="CV12" s="29">
        <v>618</v>
      </c>
      <c r="CW12" s="25">
        <v>24955</v>
      </c>
      <c r="CX12" s="25">
        <v>1574</v>
      </c>
      <c r="CY12" s="29">
        <v>417</v>
      </c>
      <c r="CZ12" s="25">
        <v>16129</v>
      </c>
      <c r="DA12" s="25">
        <v>2371</v>
      </c>
      <c r="DB12" s="29">
        <v>700</v>
      </c>
      <c r="DC12" s="25">
        <v>30947</v>
      </c>
      <c r="DD12" s="25">
        <v>2209</v>
      </c>
      <c r="DE12" s="29">
        <v>617</v>
      </c>
      <c r="DF12" s="25">
        <v>11979</v>
      </c>
      <c r="DG12" s="25">
        <v>1658</v>
      </c>
      <c r="DH12" s="29">
        <v>589</v>
      </c>
      <c r="DI12" s="25">
        <v>28520</v>
      </c>
      <c r="DJ12" s="29">
        <v>757</v>
      </c>
      <c r="DK12" s="29">
        <v>695</v>
      </c>
      <c r="DL12" s="25">
        <v>13018</v>
      </c>
      <c r="DM12" s="25">
        <v>2739</v>
      </c>
      <c r="DN12" s="29">
        <v>664</v>
      </c>
      <c r="DO12" s="25">
        <v>24939</v>
      </c>
      <c r="DP12" s="25">
        <v>2133</v>
      </c>
      <c r="DQ12" s="29">
        <v>27</v>
      </c>
      <c r="DR12" s="25">
        <v>13041</v>
      </c>
      <c r="DS12" s="25">
        <v>2038</v>
      </c>
      <c r="DT12" s="29">
        <v>530</v>
      </c>
      <c r="DU12" s="25">
        <v>25282</v>
      </c>
      <c r="DV12" s="25">
        <v>2062</v>
      </c>
      <c r="DW12" s="25">
        <v>1125</v>
      </c>
      <c r="DX12" s="25">
        <v>6470</v>
      </c>
      <c r="DY12" s="29">
        <v>644</v>
      </c>
      <c r="DZ12" s="29">
        <v>15</v>
      </c>
      <c r="EA12" s="25">
        <v>17564</v>
      </c>
      <c r="EB12" s="25">
        <v>1390</v>
      </c>
      <c r="EC12" s="29">
        <v>239</v>
      </c>
      <c r="ED12" s="25">
        <v>4865</v>
      </c>
      <c r="EE12" s="25">
        <v>1324</v>
      </c>
      <c r="EF12" s="29">
        <v>628</v>
      </c>
      <c r="EG12" s="25">
        <v>12674</v>
      </c>
      <c r="EH12" s="25">
        <v>4630</v>
      </c>
      <c r="EI12" s="25">
        <v>15069</v>
      </c>
      <c r="EJ12" s="25">
        <v>6318</v>
      </c>
      <c r="EK12" s="25">
        <v>10620</v>
      </c>
      <c r="EL12" s="25">
        <v>2208</v>
      </c>
      <c r="EM12" s="29">
        <v>400</v>
      </c>
      <c r="EN12" s="25">
        <v>7261</v>
      </c>
      <c r="EO12" s="25">
        <v>1252</v>
      </c>
      <c r="EP12" s="29">
        <v>59</v>
      </c>
      <c r="EQ12" s="25">
        <v>8382</v>
      </c>
      <c r="ER12" s="29">
        <v>990</v>
      </c>
      <c r="ES12" s="29">
        <v>274</v>
      </c>
      <c r="ET12" s="25">
        <v>3676</v>
      </c>
      <c r="EU12" s="29">
        <v>807</v>
      </c>
      <c r="EV12" s="29">
        <v>0</v>
      </c>
      <c r="EW12" s="25">
        <v>5365</v>
      </c>
      <c r="EX12" s="25">
        <v>1685</v>
      </c>
      <c r="EY12" s="27">
        <v>3363548</v>
      </c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</row>
    <row r="13" spans="1:172" ht="15" x14ac:dyDescent="0.2">
      <c r="E13" s="25">
        <f t="shared" ref="E13:BP13" si="0">SUM(E5:E12)</f>
        <v>205540</v>
      </c>
      <c r="F13" s="25">
        <f t="shared" si="0"/>
        <v>59635</v>
      </c>
      <c r="G13" s="25">
        <f t="shared" si="0"/>
        <v>171395</v>
      </c>
      <c r="H13" s="25">
        <f t="shared" si="0"/>
        <v>95234</v>
      </c>
      <c r="I13" s="25">
        <f t="shared" si="0"/>
        <v>213040</v>
      </c>
      <c r="J13" s="25">
        <f t="shared" si="0"/>
        <v>187349</v>
      </c>
      <c r="K13" s="25">
        <f t="shared" si="0"/>
        <v>456994</v>
      </c>
      <c r="L13" s="25">
        <f t="shared" si="0"/>
        <v>57753</v>
      </c>
      <c r="M13" s="25">
        <f t="shared" si="0"/>
        <v>21539</v>
      </c>
      <c r="N13" s="25">
        <f t="shared" si="0"/>
        <v>438679</v>
      </c>
      <c r="O13" s="25">
        <f t="shared" si="0"/>
        <v>122986</v>
      </c>
      <c r="P13" s="25">
        <f t="shared" si="0"/>
        <v>33348</v>
      </c>
      <c r="Q13" s="25">
        <f t="shared" si="0"/>
        <v>1216467</v>
      </c>
      <c r="R13" s="25">
        <f t="shared" si="0"/>
        <v>196546</v>
      </c>
      <c r="S13" s="25">
        <f t="shared" si="0"/>
        <v>93322</v>
      </c>
      <c r="T13" s="25">
        <f t="shared" si="0"/>
        <v>1538314</v>
      </c>
      <c r="U13" s="25">
        <f t="shared" si="0"/>
        <v>475221</v>
      </c>
      <c r="V13" s="25">
        <f t="shared" si="0"/>
        <v>128632</v>
      </c>
      <c r="W13" s="25">
        <f t="shared" si="0"/>
        <v>3650336</v>
      </c>
      <c r="X13" s="25">
        <f t="shared" si="0"/>
        <v>36149</v>
      </c>
      <c r="Y13" s="25">
        <f t="shared" si="0"/>
        <v>136669</v>
      </c>
      <c r="Z13" s="25">
        <f t="shared" si="0"/>
        <v>658028</v>
      </c>
      <c r="AA13" s="25">
        <f t="shared" si="0"/>
        <v>272745</v>
      </c>
      <c r="AB13" s="25">
        <f t="shared" si="0"/>
        <v>71652</v>
      </c>
      <c r="AC13" s="25">
        <f t="shared" si="0"/>
        <v>4309379</v>
      </c>
      <c r="AD13" s="25">
        <f t="shared" si="0"/>
        <v>63500</v>
      </c>
      <c r="AE13" s="25">
        <f t="shared" si="0"/>
        <v>289263</v>
      </c>
      <c r="AF13" s="25">
        <f t="shared" si="0"/>
        <v>1269203</v>
      </c>
      <c r="AG13" s="25">
        <f t="shared" si="0"/>
        <v>310933</v>
      </c>
      <c r="AH13" s="25">
        <f t="shared" si="0"/>
        <v>75946</v>
      </c>
      <c r="AI13" s="25">
        <f t="shared" si="0"/>
        <v>8414385</v>
      </c>
      <c r="AJ13" s="25">
        <f t="shared" si="0"/>
        <v>96004</v>
      </c>
      <c r="AK13" s="25">
        <f t="shared" si="0"/>
        <v>381831</v>
      </c>
      <c r="AL13" s="25">
        <f t="shared" si="0"/>
        <v>1755429</v>
      </c>
      <c r="AM13" s="25">
        <f t="shared" si="0"/>
        <v>664223</v>
      </c>
      <c r="AN13" s="25">
        <f t="shared" si="0"/>
        <v>184680</v>
      </c>
      <c r="AO13" s="25">
        <f t="shared" si="0"/>
        <v>8666326</v>
      </c>
      <c r="AP13" s="25">
        <f t="shared" si="0"/>
        <v>153189</v>
      </c>
      <c r="AQ13" s="25">
        <f t="shared" si="0"/>
        <v>686109</v>
      </c>
      <c r="AR13" s="25">
        <f t="shared" si="0"/>
        <v>2704262</v>
      </c>
      <c r="AS13" s="25">
        <f t="shared" si="0"/>
        <v>759158</v>
      </c>
      <c r="AT13" s="25">
        <f t="shared" si="0"/>
        <v>182081</v>
      </c>
      <c r="AU13" s="25">
        <f t="shared" si="0"/>
        <v>14339239</v>
      </c>
      <c r="AV13" s="25">
        <f t="shared" si="0"/>
        <v>188195</v>
      </c>
      <c r="AW13" s="25">
        <f t="shared" si="0"/>
        <v>694772</v>
      </c>
      <c r="AX13" s="25">
        <f t="shared" si="0"/>
        <v>3083230</v>
      </c>
      <c r="AY13" s="25">
        <f t="shared" si="0"/>
        <v>1036919</v>
      </c>
      <c r="AZ13" s="25">
        <f t="shared" si="0"/>
        <v>283270</v>
      </c>
      <c r="BA13" s="25">
        <f t="shared" si="0"/>
        <v>11583012</v>
      </c>
      <c r="BB13" s="25">
        <f t="shared" si="0"/>
        <v>206821</v>
      </c>
      <c r="BC13" s="25">
        <f t="shared" si="0"/>
        <v>895890</v>
      </c>
      <c r="BD13" s="25">
        <f t="shared" si="0"/>
        <v>3168346</v>
      </c>
      <c r="BE13" s="25">
        <f t="shared" si="0"/>
        <v>855197</v>
      </c>
      <c r="BF13" s="25">
        <f t="shared" si="0"/>
        <v>244185</v>
      </c>
      <c r="BG13" s="25">
        <f t="shared" si="0"/>
        <v>12394714</v>
      </c>
      <c r="BH13" s="25">
        <f t="shared" si="0"/>
        <v>109761</v>
      </c>
      <c r="BI13" s="25">
        <f t="shared" si="0"/>
        <v>334233</v>
      </c>
      <c r="BJ13" s="25">
        <f t="shared" si="0"/>
        <v>1426385</v>
      </c>
      <c r="BK13" s="25">
        <f t="shared" si="0"/>
        <v>388203</v>
      </c>
      <c r="BL13" s="25">
        <f t="shared" si="0"/>
        <v>115482</v>
      </c>
      <c r="BM13" s="25">
        <f t="shared" si="0"/>
        <v>5425746</v>
      </c>
      <c r="BN13" s="25">
        <f t="shared" si="0"/>
        <v>55103</v>
      </c>
      <c r="BO13" s="25">
        <f t="shared" si="0"/>
        <v>264896</v>
      </c>
      <c r="BP13" s="25">
        <f t="shared" si="0"/>
        <v>1096900</v>
      </c>
      <c r="BQ13" s="25">
        <f t="shared" ref="BQ13:EB13" si="1">SUM(BQ5:BQ12)</f>
        <v>283505</v>
      </c>
      <c r="BR13" s="25">
        <f t="shared" si="1"/>
        <v>85896</v>
      </c>
      <c r="BS13" s="25">
        <f t="shared" si="1"/>
        <v>5588483</v>
      </c>
      <c r="BT13" s="25">
        <f t="shared" si="1"/>
        <v>25302</v>
      </c>
      <c r="BU13" s="25">
        <f t="shared" si="1"/>
        <v>58404</v>
      </c>
      <c r="BV13" s="25">
        <f t="shared" si="1"/>
        <v>333473</v>
      </c>
      <c r="BW13" s="25">
        <f t="shared" si="1"/>
        <v>77890</v>
      </c>
      <c r="BX13" s="25">
        <f t="shared" si="1"/>
        <v>25649</v>
      </c>
      <c r="BY13" s="25">
        <f t="shared" si="1"/>
        <v>1716420</v>
      </c>
      <c r="BZ13" s="25">
        <f t="shared" si="1"/>
        <v>13907</v>
      </c>
      <c r="CA13" s="25">
        <f t="shared" si="1"/>
        <v>71396</v>
      </c>
      <c r="CB13" s="25">
        <f t="shared" si="1"/>
        <v>310580</v>
      </c>
      <c r="CC13" s="25">
        <f t="shared" si="1"/>
        <v>89284</v>
      </c>
      <c r="CD13" s="25">
        <f t="shared" si="1"/>
        <v>25637</v>
      </c>
      <c r="CE13" s="25">
        <f t="shared" si="1"/>
        <v>2587836</v>
      </c>
      <c r="CF13" s="25">
        <f t="shared" si="1"/>
        <v>151470</v>
      </c>
      <c r="CG13" s="25">
        <f t="shared" si="1"/>
        <v>52521</v>
      </c>
      <c r="CH13" s="25">
        <f t="shared" si="1"/>
        <v>756265</v>
      </c>
      <c r="CI13" s="25">
        <f t="shared" si="1"/>
        <v>184017</v>
      </c>
      <c r="CJ13" s="25">
        <f t="shared" si="1"/>
        <v>50313</v>
      </c>
      <c r="CK13" s="25">
        <f t="shared" si="1"/>
        <v>1142088</v>
      </c>
      <c r="CL13" s="25">
        <f t="shared" si="1"/>
        <v>81957</v>
      </c>
      <c r="CM13" s="25">
        <f t="shared" si="1"/>
        <v>24709</v>
      </c>
      <c r="CN13" s="25">
        <f t="shared" si="1"/>
        <v>391119</v>
      </c>
      <c r="CO13" s="25">
        <f t="shared" si="1"/>
        <v>114059</v>
      </c>
      <c r="CP13" s="25">
        <f t="shared" si="1"/>
        <v>40019</v>
      </c>
      <c r="CQ13" s="25">
        <f t="shared" si="1"/>
        <v>950469</v>
      </c>
      <c r="CR13" s="25">
        <f t="shared" si="1"/>
        <v>66972</v>
      </c>
      <c r="CS13" s="25">
        <f t="shared" si="1"/>
        <v>21294</v>
      </c>
      <c r="CT13" s="25">
        <f t="shared" si="1"/>
        <v>375178</v>
      </c>
      <c r="CU13" s="25">
        <f t="shared" si="1"/>
        <v>108737</v>
      </c>
      <c r="CV13" s="25">
        <f t="shared" si="1"/>
        <v>35323</v>
      </c>
      <c r="CW13" s="25">
        <f t="shared" si="1"/>
        <v>942306</v>
      </c>
      <c r="CX13" s="25">
        <f t="shared" si="1"/>
        <v>120622</v>
      </c>
      <c r="CY13" s="25">
        <f t="shared" si="1"/>
        <v>43168</v>
      </c>
      <c r="CZ13" s="25">
        <f t="shared" si="1"/>
        <v>654331</v>
      </c>
      <c r="DA13" s="25">
        <f t="shared" si="1"/>
        <v>200012</v>
      </c>
      <c r="DB13" s="25">
        <f t="shared" si="1"/>
        <v>62297</v>
      </c>
      <c r="DC13" s="25">
        <f t="shared" si="1"/>
        <v>1458176</v>
      </c>
      <c r="DD13" s="25">
        <f t="shared" si="1"/>
        <v>216442</v>
      </c>
      <c r="DE13" s="25">
        <f t="shared" si="1"/>
        <v>78216</v>
      </c>
      <c r="DF13" s="25">
        <f t="shared" si="1"/>
        <v>923107</v>
      </c>
      <c r="DG13" s="25">
        <f t="shared" si="1"/>
        <v>263268</v>
      </c>
      <c r="DH13" s="25">
        <f t="shared" si="1"/>
        <v>73173</v>
      </c>
      <c r="DI13" s="25">
        <f t="shared" si="1"/>
        <v>1426960</v>
      </c>
      <c r="DJ13" s="25">
        <f t="shared" si="1"/>
        <v>134473</v>
      </c>
      <c r="DK13" s="25">
        <f t="shared" si="1"/>
        <v>51325</v>
      </c>
      <c r="DL13" s="25">
        <f t="shared" si="1"/>
        <v>812114</v>
      </c>
      <c r="DM13" s="25">
        <f t="shared" si="1"/>
        <v>268587</v>
      </c>
      <c r="DN13" s="25">
        <f t="shared" si="1"/>
        <v>77326</v>
      </c>
      <c r="DO13" s="25">
        <f t="shared" si="1"/>
        <v>1469958</v>
      </c>
      <c r="DP13" s="25">
        <f t="shared" si="1"/>
        <v>111670</v>
      </c>
      <c r="DQ13" s="25">
        <f t="shared" si="1"/>
        <v>38190</v>
      </c>
      <c r="DR13" s="25">
        <f t="shared" si="1"/>
        <v>698725</v>
      </c>
      <c r="DS13" s="25">
        <f t="shared" si="1"/>
        <v>221730</v>
      </c>
      <c r="DT13" s="25">
        <f t="shared" si="1"/>
        <v>62570</v>
      </c>
      <c r="DU13" s="25">
        <f t="shared" si="1"/>
        <v>1101968</v>
      </c>
      <c r="DV13" s="25">
        <f t="shared" si="1"/>
        <v>90637</v>
      </c>
      <c r="DW13" s="25">
        <f t="shared" si="1"/>
        <v>30028</v>
      </c>
      <c r="DX13" s="25">
        <f t="shared" si="1"/>
        <v>422909</v>
      </c>
      <c r="DY13" s="25">
        <f t="shared" si="1"/>
        <v>127772</v>
      </c>
      <c r="DZ13" s="25">
        <f t="shared" si="1"/>
        <v>34353</v>
      </c>
      <c r="EA13" s="25">
        <f t="shared" si="1"/>
        <v>688278</v>
      </c>
      <c r="EB13" s="25">
        <f t="shared" si="1"/>
        <v>112352</v>
      </c>
      <c r="EC13" s="25">
        <f t="shared" ref="EC13:EY13" si="2">SUM(EC5:EC12)</f>
        <v>43914</v>
      </c>
      <c r="ED13" s="25">
        <f t="shared" si="2"/>
        <v>316071</v>
      </c>
      <c r="EE13" s="25">
        <f t="shared" si="2"/>
        <v>72556</v>
      </c>
      <c r="EF13" s="25">
        <f t="shared" si="2"/>
        <v>21943</v>
      </c>
      <c r="EG13" s="25">
        <f t="shared" si="2"/>
        <v>342842</v>
      </c>
      <c r="EH13" s="25">
        <f t="shared" si="2"/>
        <v>163420</v>
      </c>
      <c r="EI13" s="25">
        <f t="shared" si="2"/>
        <v>270678</v>
      </c>
      <c r="EJ13" s="25">
        <f t="shared" si="2"/>
        <v>193922</v>
      </c>
      <c r="EK13" s="25">
        <f t="shared" si="2"/>
        <v>323160</v>
      </c>
      <c r="EL13" s="25">
        <f t="shared" si="2"/>
        <v>68815</v>
      </c>
      <c r="EM13" s="25">
        <f t="shared" si="2"/>
        <v>26710</v>
      </c>
      <c r="EN13" s="25">
        <f t="shared" si="2"/>
        <v>329524</v>
      </c>
      <c r="EO13" s="25">
        <f t="shared" si="2"/>
        <v>114324</v>
      </c>
      <c r="EP13" s="25">
        <f t="shared" si="2"/>
        <v>26743</v>
      </c>
      <c r="EQ13" s="25">
        <f t="shared" si="2"/>
        <v>446809</v>
      </c>
      <c r="ER13" s="25">
        <f t="shared" si="2"/>
        <v>97137</v>
      </c>
      <c r="ES13" s="25">
        <f t="shared" si="2"/>
        <v>42736</v>
      </c>
      <c r="ET13" s="25">
        <f t="shared" si="2"/>
        <v>337187</v>
      </c>
      <c r="EU13" s="25">
        <f t="shared" si="2"/>
        <v>96216</v>
      </c>
      <c r="EV13" s="25">
        <f t="shared" si="2"/>
        <v>19937</v>
      </c>
      <c r="EW13" s="25">
        <f t="shared" si="2"/>
        <v>271946</v>
      </c>
      <c r="EX13" s="25">
        <f t="shared" si="2"/>
        <v>146988</v>
      </c>
      <c r="EY13" s="27">
        <f t="shared" si="2"/>
        <v>132324766</v>
      </c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</row>
    <row r="14" spans="1:172" x14ac:dyDescent="0.2">
      <c r="E14" s="20" t="s">
        <v>24</v>
      </c>
      <c r="F14" s="20" t="s">
        <v>25</v>
      </c>
      <c r="G14" s="20" t="s">
        <v>26</v>
      </c>
      <c r="H14" s="20" t="s">
        <v>27</v>
      </c>
      <c r="I14" s="20" t="s">
        <v>28</v>
      </c>
      <c r="J14" s="20" t="s">
        <v>29</v>
      </c>
      <c r="K14" s="22" t="s">
        <v>30</v>
      </c>
      <c r="L14" s="22" t="s">
        <v>31</v>
      </c>
      <c r="M14" s="22" t="s">
        <v>32</v>
      </c>
    </row>
    <row r="15" spans="1:172" s="141" customFormat="1" x14ac:dyDescent="0.2">
      <c r="D15" s="141" t="s">
        <v>189</v>
      </c>
      <c r="E15" s="141">
        <f t="shared" ref="E15:E22" si="3">SUM(E5:V5)</f>
        <v>609137</v>
      </c>
      <c r="F15" s="141">
        <f t="shared" ref="F15:F22" si="4">SUM(W5:AH5)</f>
        <v>1076152</v>
      </c>
      <c r="G15" s="141">
        <f t="shared" ref="G15:G22" si="5">SUM(AI5:AT5)</f>
        <v>2509770</v>
      </c>
      <c r="H15" s="141">
        <f t="shared" ref="H15:H22" si="6">SUM(AU5:BF5)</f>
        <v>4657994</v>
      </c>
      <c r="I15" s="141">
        <f t="shared" ref="I15:I22" si="7">SUM(BG5:BR5)</f>
        <v>3330937</v>
      </c>
      <c r="J15" s="141">
        <f t="shared" ref="J15:J22" si="8">SUM(BS5:CD5)</f>
        <v>1460908</v>
      </c>
      <c r="K15" s="143">
        <f t="shared" ref="K15:K22" si="9">SUM(CE5:CP5)</f>
        <v>1060419</v>
      </c>
      <c r="L15" s="143">
        <f t="shared" ref="L15:L22" si="10">SUM(CQ5:EX5)</f>
        <v>3063513</v>
      </c>
      <c r="M15" s="141">
        <f t="shared" ref="M15:M22" si="11">SUM(E15:L15)</f>
        <v>17768830</v>
      </c>
    </row>
    <row r="16" spans="1:172" s="141" customFormat="1" x14ac:dyDescent="0.2">
      <c r="D16" s="144" t="s">
        <v>191</v>
      </c>
      <c r="E16" s="141">
        <f t="shared" si="3"/>
        <v>1428514</v>
      </c>
      <c r="F16" s="141">
        <f t="shared" si="4"/>
        <v>2687217</v>
      </c>
      <c r="G16" s="141">
        <f t="shared" si="5"/>
        <v>6340882</v>
      </c>
      <c r="H16" s="141">
        <f t="shared" si="6"/>
        <v>10812509</v>
      </c>
      <c r="I16" s="141">
        <f t="shared" si="7"/>
        <v>7062773</v>
      </c>
      <c r="J16" s="141">
        <f t="shared" si="8"/>
        <v>2867438</v>
      </c>
      <c r="K16" s="143">
        <f t="shared" si="9"/>
        <v>1947721</v>
      </c>
      <c r="L16" s="143">
        <f t="shared" si="10"/>
        <v>6267246</v>
      </c>
      <c r="M16" s="141">
        <f t="shared" si="11"/>
        <v>39414300</v>
      </c>
    </row>
    <row r="17" spans="3:13" x14ac:dyDescent="0.2">
      <c r="D17" s="20" t="s">
        <v>192</v>
      </c>
      <c r="E17" s="20">
        <f t="shared" si="3"/>
        <v>1101100</v>
      </c>
      <c r="F17" s="20">
        <f t="shared" si="4"/>
        <v>2188526</v>
      </c>
      <c r="G17" s="20">
        <f t="shared" si="5"/>
        <v>5230625</v>
      </c>
      <c r="H17" s="20">
        <f t="shared" si="6"/>
        <v>7994285</v>
      </c>
      <c r="I17" s="20">
        <f t="shared" si="7"/>
        <v>4702274</v>
      </c>
      <c r="J17" s="20">
        <f t="shared" si="8"/>
        <v>1653540</v>
      </c>
      <c r="K17" s="32">
        <f t="shared" si="9"/>
        <v>1087715</v>
      </c>
      <c r="L17" s="32">
        <f t="shared" si="10"/>
        <v>3703287</v>
      </c>
      <c r="M17" s="20">
        <f t="shared" si="11"/>
        <v>27661352</v>
      </c>
    </row>
    <row r="18" spans="3:13" x14ac:dyDescent="0.2">
      <c r="D18" s="20" t="s">
        <v>193</v>
      </c>
      <c r="E18" s="20">
        <f t="shared" si="3"/>
        <v>903046</v>
      </c>
      <c r="F18" s="20">
        <f t="shared" si="4"/>
        <v>1968305</v>
      </c>
      <c r="G18" s="20">
        <f t="shared" si="5"/>
        <v>4458986</v>
      </c>
      <c r="H18" s="20">
        <f t="shared" si="6"/>
        <v>6229145</v>
      </c>
      <c r="I18" s="20">
        <f t="shared" si="7"/>
        <v>3532384</v>
      </c>
      <c r="J18" s="20">
        <f t="shared" si="8"/>
        <v>1222375</v>
      </c>
      <c r="K18" s="32">
        <f t="shared" si="9"/>
        <v>754936</v>
      </c>
      <c r="L18" s="32">
        <f t="shared" si="10"/>
        <v>2655835</v>
      </c>
      <c r="M18" s="20">
        <f t="shared" si="11"/>
        <v>21725012</v>
      </c>
    </row>
    <row r="19" spans="3:13" x14ac:dyDescent="0.2">
      <c r="D19" s="20" t="s">
        <v>194</v>
      </c>
      <c r="E19" s="20">
        <f t="shared" si="3"/>
        <v>588886</v>
      </c>
      <c r="F19" s="20">
        <f t="shared" si="4"/>
        <v>1349479</v>
      </c>
      <c r="G19" s="20">
        <f t="shared" si="5"/>
        <v>2938411</v>
      </c>
      <c r="H19" s="20">
        <f t="shared" si="6"/>
        <v>3668941</v>
      </c>
      <c r="I19" s="20">
        <f t="shared" si="7"/>
        <v>1818661</v>
      </c>
      <c r="J19" s="20">
        <f t="shared" si="8"/>
        <v>606675</v>
      </c>
      <c r="K19" s="32">
        <f t="shared" si="9"/>
        <v>355011</v>
      </c>
      <c r="L19" s="32">
        <f t="shared" si="10"/>
        <v>1374446</v>
      </c>
      <c r="M19" s="20">
        <f t="shared" si="11"/>
        <v>12700510</v>
      </c>
    </row>
    <row r="20" spans="3:13" x14ac:dyDescent="0.2">
      <c r="D20" s="20" t="s">
        <v>195</v>
      </c>
      <c r="E20" s="20">
        <f t="shared" si="3"/>
        <v>121017</v>
      </c>
      <c r="F20" s="20">
        <f t="shared" si="4"/>
        <v>274705</v>
      </c>
      <c r="G20" s="20">
        <f t="shared" si="5"/>
        <v>557677</v>
      </c>
      <c r="H20" s="20">
        <f t="shared" si="6"/>
        <v>632722</v>
      </c>
      <c r="I20" s="20">
        <f t="shared" si="7"/>
        <v>288323</v>
      </c>
      <c r="J20" s="20">
        <f t="shared" si="8"/>
        <v>84002</v>
      </c>
      <c r="K20" s="32">
        <f t="shared" si="9"/>
        <v>55380</v>
      </c>
      <c r="L20" s="32">
        <f t="shared" si="10"/>
        <v>207362</v>
      </c>
      <c r="M20" s="20">
        <f t="shared" si="11"/>
        <v>2221188</v>
      </c>
    </row>
    <row r="21" spans="3:13" x14ac:dyDescent="0.2">
      <c r="D21" s="33" t="s">
        <v>196</v>
      </c>
      <c r="E21" s="33">
        <f t="shared" si="3"/>
        <v>526268</v>
      </c>
      <c r="F21" s="33">
        <f t="shared" si="4"/>
        <v>1051884</v>
      </c>
      <c r="G21" s="33">
        <f t="shared" si="5"/>
        <v>1811481</v>
      </c>
      <c r="H21" s="33">
        <f t="shared" si="6"/>
        <v>1898449</v>
      </c>
      <c r="I21" s="33">
        <f t="shared" si="7"/>
        <v>943582</v>
      </c>
      <c r="J21" s="33">
        <f t="shared" si="8"/>
        <v>326432</v>
      </c>
      <c r="K21" s="34">
        <f t="shared" si="9"/>
        <v>209919</v>
      </c>
      <c r="L21" s="34">
        <f t="shared" si="10"/>
        <v>702011</v>
      </c>
      <c r="M21" s="33">
        <f t="shared" si="11"/>
        <v>7470026</v>
      </c>
    </row>
    <row r="22" spans="3:13" x14ac:dyDescent="0.2">
      <c r="D22" s="33" t="s">
        <v>197</v>
      </c>
      <c r="E22" s="34">
        <f t="shared" si="3"/>
        <v>434026</v>
      </c>
      <c r="F22" s="33">
        <f t="shared" si="4"/>
        <v>547535</v>
      </c>
      <c r="G22" s="33">
        <f t="shared" si="5"/>
        <v>799845</v>
      </c>
      <c r="H22" s="33">
        <f t="shared" si="6"/>
        <v>685031</v>
      </c>
      <c r="I22" s="33">
        <f t="shared" si="7"/>
        <v>301890</v>
      </c>
      <c r="J22" s="33">
        <f t="shared" si="8"/>
        <v>115055</v>
      </c>
      <c r="K22" s="34">
        <f t="shared" si="9"/>
        <v>105272</v>
      </c>
      <c r="L22" s="34">
        <f t="shared" si="10"/>
        <v>374894</v>
      </c>
      <c r="M22" s="33">
        <f t="shared" si="11"/>
        <v>3363548</v>
      </c>
    </row>
    <row r="23" spans="3:13" s="141" customFormat="1" x14ac:dyDescent="0.2">
      <c r="E23" s="143">
        <f t="shared" ref="E23:M23" si="12">SUM(E15:E22)</f>
        <v>5711994</v>
      </c>
      <c r="F23" s="143">
        <f t="shared" si="12"/>
        <v>11143803</v>
      </c>
      <c r="G23" s="143">
        <f t="shared" si="12"/>
        <v>24647677</v>
      </c>
      <c r="H23" s="143">
        <f t="shared" si="12"/>
        <v>36579076</v>
      </c>
      <c r="I23" s="143">
        <f t="shared" si="12"/>
        <v>21980824</v>
      </c>
      <c r="J23" s="143">
        <f t="shared" si="12"/>
        <v>8336425</v>
      </c>
      <c r="K23" s="143">
        <f t="shared" si="12"/>
        <v>5576373</v>
      </c>
      <c r="L23" s="143">
        <f t="shared" si="12"/>
        <v>18348594</v>
      </c>
      <c r="M23" s="143">
        <f t="shared" si="12"/>
        <v>132324766</v>
      </c>
    </row>
    <row r="24" spans="3:13" x14ac:dyDescent="0.2">
      <c r="D24" s="20" t="s">
        <v>198</v>
      </c>
      <c r="E24" s="20">
        <f t="shared" ref="E24:M24" si="13">(E15+E16)/E23</f>
        <v>0.35673199236553821</v>
      </c>
      <c r="F24" s="20">
        <f t="shared" si="13"/>
        <v>0.33770957724216771</v>
      </c>
      <c r="G24" s="20">
        <f t="shared" si="13"/>
        <v>0.35908665956633562</v>
      </c>
      <c r="H24" s="20">
        <f t="shared" si="13"/>
        <v>0.4229331271243702</v>
      </c>
      <c r="I24" s="33">
        <f t="shared" si="13"/>
        <v>0.47285351995903341</v>
      </c>
      <c r="J24" s="33">
        <f t="shared" si="13"/>
        <v>0.51920889350051136</v>
      </c>
      <c r="K24" s="33">
        <f t="shared" si="13"/>
        <v>0.53944382845265193</v>
      </c>
      <c r="L24" s="33">
        <f t="shared" si="13"/>
        <v>0.50852719287374282</v>
      </c>
      <c r="M24" s="20">
        <f t="shared" si="13"/>
        <v>0.43214230962630229</v>
      </c>
    </row>
    <row r="25" spans="3:13" x14ac:dyDescent="0.2">
      <c r="D25" s="20" t="s">
        <v>199</v>
      </c>
      <c r="E25" s="20">
        <f t="shared" ref="E25:M25" si="14">(E21+E22)/E23</f>
        <v>0.16811887407444756</v>
      </c>
      <c r="F25" s="20">
        <f t="shared" si="14"/>
        <v>0.14352541946407343</v>
      </c>
      <c r="G25" s="20">
        <f t="shared" si="14"/>
        <v>0.10594613033917963</v>
      </c>
      <c r="H25" s="20">
        <f t="shared" si="14"/>
        <v>7.0627262427295862E-2</v>
      </c>
      <c r="I25" s="20">
        <f t="shared" si="14"/>
        <v>5.6661752079903829E-2</v>
      </c>
      <c r="J25" s="20">
        <f t="shared" si="14"/>
        <v>5.2958792288061128E-2</v>
      </c>
      <c r="K25" s="20">
        <f t="shared" si="14"/>
        <v>5.6522581972188735E-2</v>
      </c>
      <c r="L25" s="20">
        <f t="shared" si="14"/>
        <v>5.8691417990937071E-2</v>
      </c>
      <c r="M25" s="20">
        <f t="shared" si="14"/>
        <v>8.1871098868975145E-2</v>
      </c>
    </row>
    <row r="27" spans="3:13" x14ac:dyDescent="0.2">
      <c r="C27" s="19" t="s">
        <v>200</v>
      </c>
    </row>
    <row r="28" spans="3:13" x14ac:dyDescent="0.2">
      <c r="E28" s="20" t="s">
        <v>24</v>
      </c>
      <c r="F28" s="20" t="s">
        <v>25</v>
      </c>
      <c r="G28" s="20" t="s">
        <v>26</v>
      </c>
      <c r="H28" s="20" t="s">
        <v>27</v>
      </c>
      <c r="I28" s="20" t="s">
        <v>28</v>
      </c>
      <c r="J28" s="20" t="s">
        <v>29</v>
      </c>
      <c r="K28" s="22" t="s">
        <v>30</v>
      </c>
      <c r="L28" s="22" t="s">
        <v>31</v>
      </c>
      <c r="M28" s="36" t="s">
        <v>201</v>
      </c>
    </row>
    <row r="29" spans="3:13" x14ac:dyDescent="0.2">
      <c r="C29" s="20">
        <v>2011</v>
      </c>
      <c r="D29" s="20" t="s">
        <v>202</v>
      </c>
      <c r="E29" s="20">
        <v>0.35673199236553821</v>
      </c>
      <c r="F29" s="20">
        <v>0.33770957724216771</v>
      </c>
      <c r="G29" s="20">
        <v>0.35908665956633562</v>
      </c>
      <c r="H29" s="20">
        <v>0.4229331271243702</v>
      </c>
      <c r="I29" s="20">
        <v>0.47285351995903341</v>
      </c>
      <c r="J29" s="20">
        <v>0.51920889350051136</v>
      </c>
      <c r="K29" s="20">
        <v>0.53944382845265193</v>
      </c>
      <c r="L29" s="20">
        <v>0.50852719287374282</v>
      </c>
      <c r="M29" s="20">
        <v>0.43214230962630229</v>
      </c>
    </row>
    <row r="30" spans="3:13" x14ac:dyDescent="0.2">
      <c r="D30" s="20" t="s">
        <v>497</v>
      </c>
      <c r="E30" s="20">
        <v>0.16811887407444756</v>
      </c>
      <c r="F30" s="20">
        <v>0.14352541946407343</v>
      </c>
      <c r="G30" s="20">
        <v>0.10594613033917963</v>
      </c>
      <c r="H30" s="20">
        <v>7.0627262427295862E-2</v>
      </c>
      <c r="I30" s="20">
        <v>5.6661752079903829E-2</v>
      </c>
      <c r="J30" s="20">
        <v>5.2958792288061128E-2</v>
      </c>
      <c r="K30" s="20">
        <v>5.6522581972188735E-2</v>
      </c>
      <c r="L30" s="20">
        <v>5.8691417990937071E-2</v>
      </c>
      <c r="M30" s="20">
        <v>8.1871098868975145E-2</v>
      </c>
    </row>
    <row r="35" spans="3:7" x14ac:dyDescent="0.2">
      <c r="C35" s="324" t="s">
        <v>203</v>
      </c>
      <c r="D35" s="324"/>
      <c r="E35" s="324"/>
      <c r="F35" s="324"/>
      <c r="G35" s="324"/>
    </row>
    <row r="44" spans="3:7" s="141" customFormat="1" x14ac:dyDescent="0.2"/>
    <row r="52" spans="6:17" x14ac:dyDescent="0.2">
      <c r="Q52" s="20"/>
    </row>
    <row r="53" spans="6:17" ht="14.25" x14ac:dyDescent="0.2">
      <c r="F53" s="38"/>
      <c r="G53" s="19"/>
    </row>
    <row r="56" spans="6:17" x14ac:dyDescent="0.2">
      <c r="N56" s="39"/>
    </row>
    <row r="72" spans="7:7" x14ac:dyDescent="0.2">
      <c r="G72" s="19"/>
    </row>
    <row r="93" spans="8:8" x14ac:dyDescent="0.2">
      <c r="H93" s="19"/>
    </row>
    <row r="94" spans="8:8" x14ac:dyDescent="0.2">
      <c r="H94" s="19"/>
    </row>
  </sheetData>
  <mergeCells count="2">
    <mergeCell ref="C35:G35"/>
    <mergeCell ref="D3:D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96"/>
  <sheetViews>
    <sheetView workbookViewId="0">
      <selection activeCell="C37" sqref="C37:H37"/>
    </sheetView>
  </sheetViews>
  <sheetFormatPr defaultColWidth="8.7109375" defaultRowHeight="12.75" x14ac:dyDescent="0.2"/>
  <cols>
    <col min="1" max="3" width="8.7109375" style="20"/>
    <col min="4" max="4" width="14.5703125" style="20" customWidth="1"/>
    <col min="5" max="5" width="16.85546875" style="20" customWidth="1"/>
    <col min="6" max="6" width="10.7109375" style="20" customWidth="1"/>
    <col min="7" max="7" width="11.7109375" style="20" customWidth="1"/>
    <col min="8" max="155" width="14.140625" style="20" customWidth="1"/>
    <col min="156" max="172" width="8.7109375" style="141"/>
    <col min="173" max="16384" width="8.7109375" style="20"/>
  </cols>
  <sheetData>
    <row r="1" spans="1:172" x14ac:dyDescent="0.2">
      <c r="A1" s="19" t="s">
        <v>498</v>
      </c>
    </row>
    <row r="2" spans="1:172" x14ac:dyDescent="0.2">
      <c r="Q2" s="21"/>
      <c r="R2" s="21"/>
      <c r="S2" s="21"/>
      <c r="T2" s="21"/>
      <c r="U2" s="21"/>
      <c r="V2" s="21"/>
    </row>
    <row r="3" spans="1:172" s="22" customFormat="1" ht="15" x14ac:dyDescent="0.25"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48</v>
      </c>
      <c r="O3" s="22" t="s">
        <v>49</v>
      </c>
      <c r="P3" s="22" t="s">
        <v>50</v>
      </c>
      <c r="Q3" s="23" t="s">
        <v>51</v>
      </c>
      <c r="R3" s="23" t="s">
        <v>52</v>
      </c>
      <c r="S3" s="23" t="s">
        <v>53</v>
      </c>
      <c r="T3" s="23" t="s">
        <v>54</v>
      </c>
      <c r="U3" s="23" t="s">
        <v>55</v>
      </c>
      <c r="V3" s="23" t="s">
        <v>56</v>
      </c>
      <c r="W3" s="22" t="s">
        <v>57</v>
      </c>
      <c r="X3" s="22" t="s">
        <v>58</v>
      </c>
      <c r="Y3" s="22" t="s">
        <v>59</v>
      </c>
      <c r="Z3" s="22" t="s">
        <v>60</v>
      </c>
      <c r="AA3" s="22" t="s">
        <v>61</v>
      </c>
      <c r="AB3" s="22" t="s">
        <v>62</v>
      </c>
      <c r="AC3" s="22" t="s">
        <v>63</v>
      </c>
      <c r="AD3" s="22" t="s">
        <v>64</v>
      </c>
      <c r="AE3" s="22" t="s">
        <v>65</v>
      </c>
      <c r="AF3" s="22" t="s">
        <v>66</v>
      </c>
      <c r="AG3" s="22" t="s">
        <v>67</v>
      </c>
      <c r="AH3" s="22" t="s">
        <v>68</v>
      </c>
      <c r="AI3" s="22" t="s">
        <v>69</v>
      </c>
      <c r="AJ3" s="22" t="s">
        <v>70</v>
      </c>
      <c r="AK3" s="22" t="s">
        <v>71</v>
      </c>
      <c r="AL3" s="22" t="s">
        <v>72</v>
      </c>
      <c r="AM3" s="22" t="s">
        <v>73</v>
      </c>
      <c r="AN3" s="22" t="s">
        <v>74</v>
      </c>
      <c r="AO3" s="22" t="s">
        <v>75</v>
      </c>
      <c r="AP3" s="22" t="s">
        <v>76</v>
      </c>
      <c r="AQ3" s="22" t="s">
        <v>77</v>
      </c>
      <c r="AR3" s="22" t="s">
        <v>78</v>
      </c>
      <c r="AS3" s="22" t="s">
        <v>79</v>
      </c>
      <c r="AT3" s="22" t="s">
        <v>80</v>
      </c>
      <c r="AU3" s="22" t="s">
        <v>81</v>
      </c>
      <c r="AV3" s="22" t="s">
        <v>82</v>
      </c>
      <c r="AW3" s="22" t="s">
        <v>83</v>
      </c>
      <c r="AX3" s="22" t="s">
        <v>84</v>
      </c>
      <c r="AY3" s="22" t="s">
        <v>85</v>
      </c>
      <c r="AZ3" s="22" t="s">
        <v>86</v>
      </c>
      <c r="BA3" s="22" t="s">
        <v>87</v>
      </c>
      <c r="BB3" s="22" t="s">
        <v>88</v>
      </c>
      <c r="BC3" s="22" t="s">
        <v>89</v>
      </c>
      <c r="BD3" s="22" t="s">
        <v>90</v>
      </c>
      <c r="BE3" s="22" t="s">
        <v>91</v>
      </c>
      <c r="BF3" s="22" t="s">
        <v>92</v>
      </c>
      <c r="BG3" s="22" t="s">
        <v>93</v>
      </c>
      <c r="BH3" s="22" t="s">
        <v>94</v>
      </c>
      <c r="BI3" s="22" t="s">
        <v>95</v>
      </c>
      <c r="BJ3" s="22" t="s">
        <v>96</v>
      </c>
      <c r="BK3" s="22" t="s">
        <v>97</v>
      </c>
      <c r="BL3" s="22" t="s">
        <v>98</v>
      </c>
      <c r="BM3" s="22" t="s">
        <v>99</v>
      </c>
      <c r="BN3" s="22" t="s">
        <v>100</v>
      </c>
      <c r="BO3" s="22" t="s">
        <v>101</v>
      </c>
      <c r="BP3" s="22" t="s">
        <v>102</v>
      </c>
      <c r="BQ3" s="22" t="s">
        <v>103</v>
      </c>
      <c r="BR3" s="22" t="s">
        <v>104</v>
      </c>
      <c r="BS3" s="22" t="s">
        <v>105</v>
      </c>
      <c r="BT3" s="22" t="s">
        <v>106</v>
      </c>
      <c r="BU3" s="22" t="s">
        <v>107</v>
      </c>
      <c r="BV3" s="22" t="s">
        <v>108</v>
      </c>
      <c r="BW3" s="22" t="s">
        <v>109</v>
      </c>
      <c r="BX3" s="22" t="s">
        <v>110</v>
      </c>
      <c r="BY3" s="22" t="s">
        <v>111</v>
      </c>
      <c r="BZ3" s="22" t="s">
        <v>112</v>
      </c>
      <c r="CA3" s="22" t="s">
        <v>113</v>
      </c>
      <c r="CB3" s="22" t="s">
        <v>114</v>
      </c>
      <c r="CC3" s="22" t="s">
        <v>115</v>
      </c>
      <c r="CD3" s="22" t="s">
        <v>116</v>
      </c>
      <c r="CE3" s="24" t="s">
        <v>117</v>
      </c>
      <c r="CF3" s="24" t="s">
        <v>118</v>
      </c>
      <c r="CG3" s="24" t="s">
        <v>119</v>
      </c>
      <c r="CH3" s="24" t="s">
        <v>120</v>
      </c>
      <c r="CI3" s="24" t="s">
        <v>121</v>
      </c>
      <c r="CJ3" s="24" t="s">
        <v>122</v>
      </c>
      <c r="CK3" s="24" t="s">
        <v>123</v>
      </c>
      <c r="CL3" s="24" t="s">
        <v>124</v>
      </c>
      <c r="CM3" s="24" t="s">
        <v>125</v>
      </c>
      <c r="CN3" s="24" t="s">
        <v>126</v>
      </c>
      <c r="CO3" s="24" t="s">
        <v>127</v>
      </c>
      <c r="CP3" s="24" t="s">
        <v>128</v>
      </c>
      <c r="CQ3" s="24" t="s">
        <v>129</v>
      </c>
      <c r="CR3" s="24" t="s">
        <v>130</v>
      </c>
      <c r="CS3" s="24" t="s">
        <v>131</v>
      </c>
      <c r="CT3" s="24" t="s">
        <v>132</v>
      </c>
      <c r="CU3" s="24" t="s">
        <v>133</v>
      </c>
      <c r="CV3" s="24" t="s">
        <v>134</v>
      </c>
      <c r="CW3" s="24" t="s">
        <v>135</v>
      </c>
      <c r="CX3" s="24" t="s">
        <v>136</v>
      </c>
      <c r="CY3" s="24" t="s">
        <v>137</v>
      </c>
      <c r="CZ3" s="24" t="s">
        <v>138</v>
      </c>
      <c r="DA3" s="24" t="s">
        <v>139</v>
      </c>
      <c r="DB3" s="24" t="s">
        <v>140</v>
      </c>
      <c r="DC3" s="24" t="s">
        <v>141</v>
      </c>
      <c r="DD3" s="24" t="s">
        <v>142</v>
      </c>
      <c r="DE3" s="24" t="s">
        <v>143</v>
      </c>
      <c r="DF3" s="24" t="s">
        <v>144</v>
      </c>
      <c r="DG3" s="24" t="s">
        <v>145</v>
      </c>
      <c r="DH3" s="24" t="s">
        <v>146</v>
      </c>
      <c r="DI3" s="24" t="s">
        <v>147</v>
      </c>
      <c r="DJ3" s="24" t="s">
        <v>148</v>
      </c>
      <c r="DK3" s="24" t="s">
        <v>149</v>
      </c>
      <c r="DL3" s="24" t="s">
        <v>150</v>
      </c>
      <c r="DM3" s="24" t="s">
        <v>151</v>
      </c>
      <c r="DN3" s="24" t="s">
        <v>152</v>
      </c>
      <c r="DO3" s="24" t="s">
        <v>153</v>
      </c>
      <c r="DP3" s="24" t="s">
        <v>154</v>
      </c>
      <c r="DQ3" s="24" t="s">
        <v>155</v>
      </c>
      <c r="DR3" s="24" t="s">
        <v>156</v>
      </c>
      <c r="DS3" s="24" t="s">
        <v>157</v>
      </c>
      <c r="DT3" s="24" t="s">
        <v>158</v>
      </c>
      <c r="DU3" s="24" t="s">
        <v>159</v>
      </c>
      <c r="DV3" s="24" t="s">
        <v>160</v>
      </c>
      <c r="DW3" s="24" t="s">
        <v>161</v>
      </c>
      <c r="DX3" s="24" t="s">
        <v>162</v>
      </c>
      <c r="DY3" s="24" t="s">
        <v>163</v>
      </c>
      <c r="DZ3" s="24" t="s">
        <v>164</v>
      </c>
      <c r="EA3" s="24" t="s">
        <v>165</v>
      </c>
      <c r="EB3" s="24" t="s">
        <v>166</v>
      </c>
      <c r="EC3" s="24" t="s">
        <v>167</v>
      </c>
      <c r="ED3" s="24" t="s">
        <v>168</v>
      </c>
      <c r="EE3" s="24" t="s">
        <v>169</v>
      </c>
      <c r="EF3" s="24" t="s">
        <v>170</v>
      </c>
      <c r="EG3" s="24" t="s">
        <v>171</v>
      </c>
      <c r="EH3" s="24" t="s">
        <v>172</v>
      </c>
      <c r="EI3" s="24" t="s">
        <v>173</v>
      </c>
      <c r="EJ3" s="24" t="s">
        <v>174</v>
      </c>
      <c r="EK3" s="24" t="s">
        <v>175</v>
      </c>
      <c r="EL3" s="24" t="s">
        <v>176</v>
      </c>
      <c r="EM3" s="24" t="s">
        <v>177</v>
      </c>
      <c r="EN3" s="24" t="s">
        <v>178</v>
      </c>
      <c r="EO3" s="24" t="s">
        <v>179</v>
      </c>
      <c r="EP3" s="24" t="s">
        <v>180</v>
      </c>
      <c r="EQ3" s="24" t="s">
        <v>181</v>
      </c>
      <c r="ER3" s="24" t="s">
        <v>182</v>
      </c>
      <c r="ES3" s="24" t="s">
        <v>183</v>
      </c>
      <c r="ET3" s="24" t="s">
        <v>184</v>
      </c>
      <c r="EU3" s="24" t="s">
        <v>185</v>
      </c>
      <c r="EV3" s="24" t="s">
        <v>186</v>
      </c>
      <c r="EW3" s="24" t="s">
        <v>187</v>
      </c>
      <c r="EX3" s="24" t="s">
        <v>188</v>
      </c>
      <c r="EY3" s="24" t="s">
        <v>5</v>
      </c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</row>
    <row r="4" spans="1:172" ht="15" x14ac:dyDescent="0.2">
      <c r="C4" s="20" t="s">
        <v>189</v>
      </c>
      <c r="D4" s="20" t="s">
        <v>190</v>
      </c>
      <c r="E4" s="25">
        <v>32588</v>
      </c>
      <c r="F4" s="25">
        <v>9655</v>
      </c>
      <c r="G4" s="25">
        <v>25431</v>
      </c>
      <c r="H4" s="25">
        <v>12153</v>
      </c>
      <c r="I4" s="25">
        <v>20183</v>
      </c>
      <c r="J4" s="25">
        <v>20376</v>
      </c>
      <c r="K4" s="25">
        <v>49001</v>
      </c>
      <c r="L4" s="25">
        <v>5104</v>
      </c>
      <c r="M4" s="25">
        <v>1675</v>
      </c>
      <c r="N4" s="25">
        <v>44433</v>
      </c>
      <c r="O4" s="25">
        <v>19909</v>
      </c>
      <c r="P4" s="25">
        <v>10170</v>
      </c>
      <c r="Q4" s="26">
        <v>114607</v>
      </c>
      <c r="R4" s="26">
        <v>13692</v>
      </c>
      <c r="S4" s="26">
        <v>8477</v>
      </c>
      <c r="T4" s="26">
        <v>128173</v>
      </c>
      <c r="U4" s="26">
        <v>66483</v>
      </c>
      <c r="V4" s="26">
        <v>27027</v>
      </c>
      <c r="W4" s="25">
        <v>299303</v>
      </c>
      <c r="X4" s="25">
        <v>3833</v>
      </c>
      <c r="Y4" s="25">
        <v>8457</v>
      </c>
      <c r="Z4" s="25">
        <v>55200</v>
      </c>
      <c r="AA4" s="25">
        <v>21738</v>
      </c>
      <c r="AB4" s="25">
        <v>6451</v>
      </c>
      <c r="AC4" s="25">
        <v>348507</v>
      </c>
      <c r="AD4" s="25">
        <v>7861</v>
      </c>
      <c r="AE4" s="25">
        <v>39855</v>
      </c>
      <c r="AF4" s="25">
        <v>191295</v>
      </c>
      <c r="AG4" s="25">
        <v>67980</v>
      </c>
      <c r="AH4" s="25">
        <v>25672</v>
      </c>
      <c r="AI4" s="25">
        <v>714446</v>
      </c>
      <c r="AJ4" s="25">
        <v>9026</v>
      </c>
      <c r="AK4" s="25">
        <v>31276</v>
      </c>
      <c r="AL4" s="25">
        <v>152493</v>
      </c>
      <c r="AM4" s="25">
        <v>60569</v>
      </c>
      <c r="AN4" s="25">
        <v>22973</v>
      </c>
      <c r="AO4" s="25">
        <v>736974</v>
      </c>
      <c r="AP4" s="25">
        <v>18448</v>
      </c>
      <c r="AQ4" s="25">
        <v>83520</v>
      </c>
      <c r="AR4" s="25">
        <v>415618</v>
      </c>
      <c r="AS4" s="25">
        <v>193481</v>
      </c>
      <c r="AT4" s="25">
        <v>70946</v>
      </c>
      <c r="AU4" s="25">
        <v>1448290</v>
      </c>
      <c r="AV4" s="25">
        <v>24219</v>
      </c>
      <c r="AW4" s="25">
        <v>75864</v>
      </c>
      <c r="AX4" s="25">
        <v>343771</v>
      </c>
      <c r="AY4" s="25">
        <v>145421</v>
      </c>
      <c r="AZ4" s="25">
        <v>68247</v>
      </c>
      <c r="BA4" s="25">
        <v>1263656</v>
      </c>
      <c r="BB4" s="25">
        <v>32236</v>
      </c>
      <c r="BC4" s="25">
        <v>124407</v>
      </c>
      <c r="BD4" s="25">
        <v>653501</v>
      </c>
      <c r="BE4" s="25">
        <v>314458</v>
      </c>
      <c r="BF4" s="25">
        <v>163924</v>
      </c>
      <c r="BG4" s="25">
        <v>1763073</v>
      </c>
      <c r="BH4" s="25">
        <v>17475</v>
      </c>
      <c r="BI4" s="25">
        <v>37332</v>
      </c>
      <c r="BJ4" s="25">
        <v>210664</v>
      </c>
      <c r="BK4" s="25">
        <v>79033</v>
      </c>
      <c r="BL4" s="25">
        <v>51759</v>
      </c>
      <c r="BM4" s="25">
        <v>689220</v>
      </c>
      <c r="BN4" s="25">
        <v>8153</v>
      </c>
      <c r="BO4" s="25">
        <v>31869</v>
      </c>
      <c r="BP4" s="25">
        <v>251540</v>
      </c>
      <c r="BQ4" s="25">
        <v>124279</v>
      </c>
      <c r="BR4" s="25">
        <v>66540</v>
      </c>
      <c r="BS4" s="25">
        <v>977087</v>
      </c>
      <c r="BT4" s="25">
        <v>4611</v>
      </c>
      <c r="BU4" s="25">
        <v>7775</v>
      </c>
      <c r="BV4" s="25">
        <v>46459</v>
      </c>
      <c r="BW4" s="25">
        <v>12313</v>
      </c>
      <c r="BX4" s="25">
        <v>10232</v>
      </c>
      <c r="BY4" s="25">
        <v>237897</v>
      </c>
      <c r="BZ4" s="25">
        <v>1961</v>
      </c>
      <c r="CA4" s="25">
        <v>9696</v>
      </c>
      <c r="CB4" s="25">
        <v>87860</v>
      </c>
      <c r="CC4" s="25">
        <v>44009</v>
      </c>
      <c r="CD4" s="25">
        <v>21008</v>
      </c>
      <c r="CE4" s="25">
        <v>476256</v>
      </c>
      <c r="CF4" s="25">
        <v>27747</v>
      </c>
      <c r="CG4" s="25">
        <v>16832</v>
      </c>
      <c r="CH4" s="25">
        <v>126773</v>
      </c>
      <c r="CI4" s="25">
        <v>51502</v>
      </c>
      <c r="CJ4" s="25">
        <v>31950</v>
      </c>
      <c r="CK4" s="25">
        <v>207119</v>
      </c>
      <c r="CL4" s="25">
        <v>15364</v>
      </c>
      <c r="CM4" s="25">
        <v>5501</v>
      </c>
      <c r="CN4" s="25">
        <v>51845</v>
      </c>
      <c r="CO4" s="25">
        <v>26553</v>
      </c>
      <c r="CP4" s="25">
        <v>22977</v>
      </c>
      <c r="CQ4" s="25">
        <v>152930</v>
      </c>
      <c r="CR4" s="25">
        <v>9355</v>
      </c>
      <c r="CS4" s="25">
        <v>5978</v>
      </c>
      <c r="CT4" s="25">
        <v>43870</v>
      </c>
      <c r="CU4" s="25">
        <v>22555</v>
      </c>
      <c r="CV4" s="25">
        <v>17134</v>
      </c>
      <c r="CW4" s="25">
        <v>130500</v>
      </c>
      <c r="CX4" s="25">
        <v>11817</v>
      </c>
      <c r="CY4" s="25">
        <v>7762</v>
      </c>
      <c r="CZ4" s="25">
        <v>73836</v>
      </c>
      <c r="DA4" s="25">
        <v>46024</v>
      </c>
      <c r="DB4" s="25">
        <v>28703</v>
      </c>
      <c r="DC4" s="25">
        <v>196439</v>
      </c>
      <c r="DD4" s="25">
        <v>29558</v>
      </c>
      <c r="DE4" s="25">
        <v>13115</v>
      </c>
      <c r="DF4" s="25">
        <v>108194</v>
      </c>
      <c r="DG4" s="25">
        <v>66321</v>
      </c>
      <c r="DH4" s="25">
        <v>38202</v>
      </c>
      <c r="DI4" s="25">
        <v>252168</v>
      </c>
      <c r="DJ4" s="25">
        <v>23025</v>
      </c>
      <c r="DK4" s="25">
        <v>12234</v>
      </c>
      <c r="DL4" s="25">
        <v>112803</v>
      </c>
      <c r="DM4" s="25">
        <v>78589</v>
      </c>
      <c r="DN4" s="25">
        <v>43386</v>
      </c>
      <c r="DO4" s="25">
        <v>311323</v>
      </c>
      <c r="DP4" s="25">
        <v>20278</v>
      </c>
      <c r="DQ4" s="25">
        <v>11085</v>
      </c>
      <c r="DR4" s="25">
        <v>96552</v>
      </c>
      <c r="DS4" s="25">
        <v>63692</v>
      </c>
      <c r="DT4" s="25">
        <v>38417</v>
      </c>
      <c r="DU4" s="25">
        <v>219608</v>
      </c>
      <c r="DV4" s="25">
        <v>15556</v>
      </c>
      <c r="DW4" s="25">
        <v>6165</v>
      </c>
      <c r="DX4" s="25">
        <v>62061</v>
      </c>
      <c r="DY4" s="25">
        <v>31469</v>
      </c>
      <c r="DZ4" s="25">
        <v>15399</v>
      </c>
      <c r="EA4" s="25">
        <v>100153</v>
      </c>
      <c r="EB4" s="25">
        <v>9493</v>
      </c>
      <c r="EC4" s="25">
        <v>4228</v>
      </c>
      <c r="ED4" s="25">
        <v>43635</v>
      </c>
      <c r="EE4" s="25">
        <v>19625</v>
      </c>
      <c r="EF4" s="25">
        <v>11232</v>
      </c>
      <c r="EG4" s="25">
        <v>46652</v>
      </c>
      <c r="EH4" s="25">
        <v>25225</v>
      </c>
      <c r="EI4" s="25">
        <v>30994</v>
      </c>
      <c r="EJ4" s="25">
        <v>26031</v>
      </c>
      <c r="EK4" s="25">
        <v>29616</v>
      </c>
      <c r="EL4" s="25">
        <v>6376</v>
      </c>
      <c r="EM4" s="25">
        <v>2372</v>
      </c>
      <c r="EN4" s="25">
        <v>37292</v>
      </c>
      <c r="EO4" s="25">
        <v>26454</v>
      </c>
      <c r="EP4" s="25">
        <v>12570</v>
      </c>
      <c r="EQ4" s="25">
        <v>50579</v>
      </c>
      <c r="ER4" s="25">
        <v>10765</v>
      </c>
      <c r="ES4" s="25">
        <v>5750</v>
      </c>
      <c r="ET4" s="25">
        <v>39943</v>
      </c>
      <c r="EU4" s="25">
        <v>30524</v>
      </c>
      <c r="EV4" s="25">
        <v>12354</v>
      </c>
      <c r="EW4" s="25">
        <v>34896</v>
      </c>
      <c r="EX4" s="25">
        <v>30651</v>
      </c>
      <c r="EY4" s="27">
        <v>17768830</v>
      </c>
    </row>
    <row r="5" spans="1:172" ht="15" x14ac:dyDescent="0.2">
      <c r="C5" s="28" t="s">
        <v>191</v>
      </c>
      <c r="D5" s="20" t="s">
        <v>190</v>
      </c>
      <c r="E5" s="25">
        <v>63102</v>
      </c>
      <c r="F5" s="25">
        <v>15901</v>
      </c>
      <c r="G5" s="25">
        <v>41840</v>
      </c>
      <c r="H5" s="25">
        <v>29505</v>
      </c>
      <c r="I5" s="25">
        <v>51213</v>
      </c>
      <c r="J5" s="25">
        <v>54480</v>
      </c>
      <c r="K5" s="25">
        <v>102833</v>
      </c>
      <c r="L5" s="25">
        <v>20071</v>
      </c>
      <c r="M5" s="25">
        <v>5919</v>
      </c>
      <c r="N5" s="25">
        <v>118160</v>
      </c>
      <c r="O5" s="25">
        <v>42448</v>
      </c>
      <c r="P5" s="25">
        <v>6273</v>
      </c>
      <c r="Q5" s="26">
        <v>254357</v>
      </c>
      <c r="R5" s="26">
        <v>43981</v>
      </c>
      <c r="S5" s="26">
        <v>18802</v>
      </c>
      <c r="T5" s="26">
        <v>378779</v>
      </c>
      <c r="U5" s="26">
        <v>153277</v>
      </c>
      <c r="V5" s="26">
        <v>27573</v>
      </c>
      <c r="W5" s="25">
        <v>729137</v>
      </c>
      <c r="X5" s="25">
        <v>10384</v>
      </c>
      <c r="Y5" s="25">
        <v>31727</v>
      </c>
      <c r="Z5" s="25">
        <v>139391</v>
      </c>
      <c r="AA5" s="25">
        <v>58163</v>
      </c>
      <c r="AB5" s="25">
        <v>14844</v>
      </c>
      <c r="AC5" s="25">
        <v>1089103</v>
      </c>
      <c r="AD5" s="25">
        <v>22697</v>
      </c>
      <c r="AE5" s="25">
        <v>113258</v>
      </c>
      <c r="AF5" s="25">
        <v>399772</v>
      </c>
      <c r="AG5" s="25">
        <v>68488</v>
      </c>
      <c r="AH5" s="25">
        <v>10253</v>
      </c>
      <c r="AI5" s="25">
        <v>1784299</v>
      </c>
      <c r="AJ5" s="25">
        <v>23240</v>
      </c>
      <c r="AK5" s="25">
        <v>96011</v>
      </c>
      <c r="AL5" s="25">
        <v>426346</v>
      </c>
      <c r="AM5" s="25">
        <v>152169</v>
      </c>
      <c r="AN5" s="25">
        <v>43047</v>
      </c>
      <c r="AO5" s="25">
        <v>2301405</v>
      </c>
      <c r="AP5" s="25">
        <v>53323</v>
      </c>
      <c r="AQ5" s="25">
        <v>277230</v>
      </c>
      <c r="AR5" s="25">
        <v>947762</v>
      </c>
      <c r="AS5" s="25">
        <v>203735</v>
      </c>
      <c r="AT5" s="25">
        <v>32315</v>
      </c>
      <c r="AU5" s="25">
        <v>3555101</v>
      </c>
      <c r="AV5" s="25">
        <v>51240</v>
      </c>
      <c r="AW5" s="25">
        <v>201455</v>
      </c>
      <c r="AX5" s="25">
        <v>934516</v>
      </c>
      <c r="AY5" s="25">
        <v>266214</v>
      </c>
      <c r="AZ5" s="25">
        <v>57183</v>
      </c>
      <c r="BA5" s="25">
        <v>3492242</v>
      </c>
      <c r="BB5" s="25">
        <v>78710</v>
      </c>
      <c r="BC5" s="25">
        <v>399953</v>
      </c>
      <c r="BD5" s="25">
        <v>1438552</v>
      </c>
      <c r="BE5" s="25">
        <v>307131</v>
      </c>
      <c r="BF5" s="25">
        <v>30212</v>
      </c>
      <c r="BG5" s="25">
        <v>3620627</v>
      </c>
      <c r="BH5" s="25">
        <v>31088</v>
      </c>
      <c r="BI5" s="25">
        <v>128415</v>
      </c>
      <c r="BJ5" s="25">
        <v>551151</v>
      </c>
      <c r="BK5" s="25">
        <v>108596</v>
      </c>
      <c r="BL5" s="25">
        <v>16913</v>
      </c>
      <c r="BM5" s="25">
        <v>1773403</v>
      </c>
      <c r="BN5" s="25">
        <v>18051</v>
      </c>
      <c r="BO5" s="25">
        <v>126032</v>
      </c>
      <c r="BP5" s="25">
        <v>564951</v>
      </c>
      <c r="BQ5" s="25">
        <v>112681</v>
      </c>
      <c r="BR5" s="25">
        <v>10865</v>
      </c>
      <c r="BS5" s="25">
        <v>1830113</v>
      </c>
      <c r="BT5" s="25">
        <v>8025</v>
      </c>
      <c r="BU5" s="25">
        <v>23500</v>
      </c>
      <c r="BV5" s="25">
        <v>131517</v>
      </c>
      <c r="BW5" s="25">
        <v>23750</v>
      </c>
      <c r="BX5" s="25">
        <v>3752</v>
      </c>
      <c r="BY5" s="25">
        <v>608390</v>
      </c>
      <c r="BZ5" s="25">
        <v>6934</v>
      </c>
      <c r="CA5" s="25">
        <v>38225</v>
      </c>
      <c r="CB5" s="25">
        <v>157887</v>
      </c>
      <c r="CC5" s="25">
        <v>32560</v>
      </c>
      <c r="CD5" s="25">
        <v>2785</v>
      </c>
      <c r="CE5" s="25">
        <v>880796</v>
      </c>
      <c r="CF5" s="25">
        <v>62873</v>
      </c>
      <c r="CG5" s="25">
        <v>13016</v>
      </c>
      <c r="CH5" s="25">
        <v>272698</v>
      </c>
      <c r="CI5" s="25">
        <v>91582</v>
      </c>
      <c r="CJ5" s="25">
        <v>11687</v>
      </c>
      <c r="CK5" s="25">
        <v>375239</v>
      </c>
      <c r="CL5" s="25">
        <v>27813</v>
      </c>
      <c r="CM5" s="25">
        <v>6801</v>
      </c>
      <c r="CN5" s="25">
        <v>138749</v>
      </c>
      <c r="CO5" s="25">
        <v>55466</v>
      </c>
      <c r="CP5" s="25">
        <v>11001</v>
      </c>
      <c r="CQ5" s="25">
        <v>305655</v>
      </c>
      <c r="CR5" s="25">
        <v>23423</v>
      </c>
      <c r="CS5" s="25">
        <v>4371</v>
      </c>
      <c r="CT5" s="25">
        <v>119930</v>
      </c>
      <c r="CU5" s="25">
        <v>49550</v>
      </c>
      <c r="CV5" s="25">
        <v>10247</v>
      </c>
      <c r="CW5" s="25">
        <v>270391</v>
      </c>
      <c r="CX5" s="25">
        <v>36898</v>
      </c>
      <c r="CY5" s="25">
        <v>9542</v>
      </c>
      <c r="CZ5" s="25">
        <v>208839</v>
      </c>
      <c r="DA5" s="25">
        <v>88092</v>
      </c>
      <c r="DB5" s="25">
        <v>17107</v>
      </c>
      <c r="DC5" s="25">
        <v>427096</v>
      </c>
      <c r="DD5" s="25">
        <v>69258</v>
      </c>
      <c r="DE5" s="25">
        <v>21265</v>
      </c>
      <c r="DF5" s="25">
        <v>354593</v>
      </c>
      <c r="DG5" s="25">
        <v>124846</v>
      </c>
      <c r="DH5" s="25">
        <v>21963</v>
      </c>
      <c r="DI5" s="25">
        <v>485759</v>
      </c>
      <c r="DJ5" s="25">
        <v>49744</v>
      </c>
      <c r="DK5" s="25">
        <v>13964</v>
      </c>
      <c r="DL5" s="25">
        <v>310464</v>
      </c>
      <c r="DM5" s="25">
        <v>137298</v>
      </c>
      <c r="DN5" s="25">
        <v>22900</v>
      </c>
      <c r="DO5" s="25">
        <v>559197</v>
      </c>
      <c r="DP5" s="25">
        <v>44644</v>
      </c>
      <c r="DQ5" s="25">
        <v>9593</v>
      </c>
      <c r="DR5" s="25">
        <v>270808</v>
      </c>
      <c r="DS5" s="25">
        <v>108166</v>
      </c>
      <c r="DT5" s="25">
        <v>18357</v>
      </c>
      <c r="DU5" s="25">
        <v>394965</v>
      </c>
      <c r="DV5" s="25">
        <v>30441</v>
      </c>
      <c r="DW5" s="25">
        <v>8099</v>
      </c>
      <c r="DX5" s="25">
        <v>138980</v>
      </c>
      <c r="DY5" s="25">
        <v>46203</v>
      </c>
      <c r="DZ5" s="25">
        <v>8055</v>
      </c>
      <c r="EA5" s="25">
        <v>188343</v>
      </c>
      <c r="EB5" s="25">
        <v>32333</v>
      </c>
      <c r="EC5" s="25">
        <v>14960</v>
      </c>
      <c r="ED5" s="25">
        <v>122601</v>
      </c>
      <c r="EE5" s="25">
        <v>31370</v>
      </c>
      <c r="EF5" s="25">
        <v>6689</v>
      </c>
      <c r="EG5" s="25">
        <v>95630</v>
      </c>
      <c r="EH5" s="25">
        <v>56862</v>
      </c>
      <c r="EI5" s="25">
        <v>68623</v>
      </c>
      <c r="EJ5" s="25">
        <v>58725</v>
      </c>
      <c r="EK5" s="25">
        <v>83987</v>
      </c>
      <c r="EL5" s="25">
        <v>17450</v>
      </c>
      <c r="EM5" s="25">
        <v>5473</v>
      </c>
      <c r="EN5" s="25">
        <v>117002</v>
      </c>
      <c r="EO5" s="25">
        <v>47435</v>
      </c>
      <c r="EP5" s="25">
        <v>7750</v>
      </c>
      <c r="EQ5" s="25">
        <v>125859</v>
      </c>
      <c r="ER5" s="25">
        <v>27639</v>
      </c>
      <c r="ES5" s="25">
        <v>12302</v>
      </c>
      <c r="ET5" s="25">
        <v>132916</v>
      </c>
      <c r="EU5" s="25">
        <v>44861</v>
      </c>
      <c r="EV5" s="25">
        <v>5087</v>
      </c>
      <c r="EW5" s="25">
        <v>85747</v>
      </c>
      <c r="EX5" s="25">
        <v>56899</v>
      </c>
      <c r="EY5" s="27">
        <v>39414300</v>
      </c>
    </row>
    <row r="6" spans="1:172" ht="15" x14ac:dyDescent="0.2">
      <c r="C6" s="20" t="s">
        <v>192</v>
      </c>
      <c r="D6" s="20" t="s">
        <v>190</v>
      </c>
      <c r="E6" s="25">
        <v>38300</v>
      </c>
      <c r="F6" s="25">
        <v>12059</v>
      </c>
      <c r="G6" s="25">
        <v>34431</v>
      </c>
      <c r="H6" s="25">
        <v>17243</v>
      </c>
      <c r="I6" s="25">
        <v>41580</v>
      </c>
      <c r="J6" s="25">
        <v>38793</v>
      </c>
      <c r="K6" s="25">
        <v>85269</v>
      </c>
      <c r="L6" s="25">
        <v>13421</v>
      </c>
      <c r="M6" s="25">
        <v>6795</v>
      </c>
      <c r="N6" s="25">
        <v>98695</v>
      </c>
      <c r="O6" s="25">
        <v>14778</v>
      </c>
      <c r="P6" s="25">
        <v>4134</v>
      </c>
      <c r="Q6" s="26">
        <v>219093</v>
      </c>
      <c r="R6" s="26">
        <v>42277</v>
      </c>
      <c r="S6" s="26">
        <v>24258</v>
      </c>
      <c r="T6" s="26">
        <v>322826</v>
      </c>
      <c r="U6" s="26">
        <v>68973</v>
      </c>
      <c r="V6" s="26">
        <v>18175</v>
      </c>
      <c r="W6" s="25">
        <v>661120</v>
      </c>
      <c r="X6" s="25">
        <v>7572</v>
      </c>
      <c r="Y6" s="25">
        <v>28320</v>
      </c>
      <c r="Z6" s="25">
        <v>140497</v>
      </c>
      <c r="AA6" s="25">
        <v>73288</v>
      </c>
      <c r="AB6" s="25">
        <v>21260</v>
      </c>
      <c r="AC6" s="25">
        <v>957157</v>
      </c>
      <c r="AD6" s="25">
        <v>13729</v>
      </c>
      <c r="AE6" s="25">
        <v>53361</v>
      </c>
      <c r="AF6" s="25">
        <v>176932</v>
      </c>
      <c r="AG6" s="25">
        <v>44790</v>
      </c>
      <c r="AH6" s="25">
        <v>10500</v>
      </c>
      <c r="AI6" s="25">
        <v>1613286</v>
      </c>
      <c r="AJ6" s="25">
        <v>21168</v>
      </c>
      <c r="AK6" s="25">
        <v>85527</v>
      </c>
      <c r="AL6" s="25">
        <v>386213</v>
      </c>
      <c r="AM6" s="25">
        <v>186140</v>
      </c>
      <c r="AN6" s="25">
        <v>51156</v>
      </c>
      <c r="AO6" s="25">
        <v>2118290</v>
      </c>
      <c r="AP6" s="25">
        <v>38058</v>
      </c>
      <c r="AQ6" s="25">
        <v>149881</v>
      </c>
      <c r="AR6" s="25">
        <v>426616</v>
      </c>
      <c r="AS6" s="25">
        <v>125129</v>
      </c>
      <c r="AT6" s="25">
        <v>29161</v>
      </c>
      <c r="AU6" s="25">
        <v>3066746</v>
      </c>
      <c r="AV6" s="25">
        <v>45555</v>
      </c>
      <c r="AW6" s="25">
        <v>163946</v>
      </c>
      <c r="AX6" s="25">
        <v>637927</v>
      </c>
      <c r="AY6" s="25">
        <v>258180</v>
      </c>
      <c r="AZ6" s="25">
        <v>71489</v>
      </c>
      <c r="BA6" s="25">
        <v>2936684</v>
      </c>
      <c r="BB6" s="25">
        <v>60488</v>
      </c>
      <c r="BC6" s="25">
        <v>228473</v>
      </c>
      <c r="BD6" s="25">
        <v>409949</v>
      </c>
      <c r="BE6" s="25">
        <v>92101</v>
      </c>
      <c r="BF6" s="25">
        <v>22747</v>
      </c>
      <c r="BG6" s="25">
        <v>2643754</v>
      </c>
      <c r="BH6" s="25">
        <v>29342</v>
      </c>
      <c r="BI6" s="25">
        <v>86122</v>
      </c>
      <c r="BJ6" s="25">
        <v>251992</v>
      </c>
      <c r="BK6" s="25">
        <v>84595</v>
      </c>
      <c r="BL6" s="25">
        <v>21481</v>
      </c>
      <c r="BM6" s="25">
        <v>1341194</v>
      </c>
      <c r="BN6" s="25">
        <v>18055</v>
      </c>
      <c r="BO6" s="25">
        <v>74449</v>
      </c>
      <c r="BP6" s="25">
        <v>127974</v>
      </c>
      <c r="BQ6" s="25">
        <v>18903</v>
      </c>
      <c r="BR6" s="25">
        <v>4413</v>
      </c>
      <c r="BS6" s="25">
        <v>1086152</v>
      </c>
      <c r="BT6" s="25">
        <v>5704</v>
      </c>
      <c r="BU6" s="25">
        <v>11647</v>
      </c>
      <c r="BV6" s="25">
        <v>65279</v>
      </c>
      <c r="BW6" s="25">
        <v>18158</v>
      </c>
      <c r="BX6" s="25">
        <v>6043</v>
      </c>
      <c r="BY6" s="25">
        <v>409524</v>
      </c>
      <c r="BZ6" s="25">
        <v>3138</v>
      </c>
      <c r="CA6" s="25">
        <v>16136</v>
      </c>
      <c r="CB6" s="25">
        <v>26519</v>
      </c>
      <c r="CC6" s="25">
        <v>4052</v>
      </c>
      <c r="CD6" s="25">
        <v>1188</v>
      </c>
      <c r="CE6" s="25">
        <v>504513</v>
      </c>
      <c r="CF6" s="25">
        <v>25868</v>
      </c>
      <c r="CG6" s="25">
        <v>11120</v>
      </c>
      <c r="CH6" s="25">
        <v>173191</v>
      </c>
      <c r="CI6" s="25">
        <v>20405</v>
      </c>
      <c r="CJ6" s="25">
        <v>1979</v>
      </c>
      <c r="CK6" s="25">
        <v>219471</v>
      </c>
      <c r="CL6" s="25">
        <v>16394</v>
      </c>
      <c r="CM6" s="25">
        <v>6037</v>
      </c>
      <c r="CN6" s="25">
        <v>93055</v>
      </c>
      <c r="CO6" s="25">
        <v>13352</v>
      </c>
      <c r="CP6" s="25">
        <v>2330</v>
      </c>
      <c r="CQ6" s="25">
        <v>172990</v>
      </c>
      <c r="CR6" s="25">
        <v>10751</v>
      </c>
      <c r="CS6" s="25">
        <v>4698</v>
      </c>
      <c r="CT6" s="25">
        <v>89332</v>
      </c>
      <c r="CU6" s="25">
        <v>12959</v>
      </c>
      <c r="CV6" s="25">
        <v>2748</v>
      </c>
      <c r="CW6" s="25">
        <v>182074</v>
      </c>
      <c r="CX6" s="25">
        <v>27676</v>
      </c>
      <c r="CY6" s="25">
        <v>12506</v>
      </c>
      <c r="CZ6" s="25">
        <v>153942</v>
      </c>
      <c r="DA6" s="25">
        <v>21233</v>
      </c>
      <c r="DB6" s="25">
        <v>5243</v>
      </c>
      <c r="DC6" s="25">
        <v>301158</v>
      </c>
      <c r="DD6" s="25">
        <v>49627</v>
      </c>
      <c r="DE6" s="25">
        <v>25847</v>
      </c>
      <c r="DF6" s="25">
        <v>219226</v>
      </c>
      <c r="DG6" s="25">
        <v>32373</v>
      </c>
      <c r="DH6" s="25">
        <v>6861</v>
      </c>
      <c r="DI6" s="25">
        <v>280054</v>
      </c>
      <c r="DJ6" s="25">
        <v>23547</v>
      </c>
      <c r="DK6" s="25">
        <v>13801</v>
      </c>
      <c r="DL6" s="25">
        <v>198544</v>
      </c>
      <c r="DM6" s="25">
        <v>25861</v>
      </c>
      <c r="DN6" s="25">
        <v>4335</v>
      </c>
      <c r="DO6" s="25">
        <v>252135</v>
      </c>
      <c r="DP6" s="25">
        <v>20278</v>
      </c>
      <c r="DQ6" s="25">
        <v>9361</v>
      </c>
      <c r="DR6" s="25">
        <v>163982</v>
      </c>
      <c r="DS6" s="25">
        <v>22535</v>
      </c>
      <c r="DT6" s="25">
        <v>2948</v>
      </c>
      <c r="DU6" s="25">
        <v>197227</v>
      </c>
      <c r="DV6" s="25">
        <v>17689</v>
      </c>
      <c r="DW6" s="25">
        <v>7903</v>
      </c>
      <c r="DX6" s="25">
        <v>93808</v>
      </c>
      <c r="DY6" s="25">
        <v>14714</v>
      </c>
      <c r="DZ6" s="25">
        <v>3905</v>
      </c>
      <c r="EA6" s="25">
        <v>148393</v>
      </c>
      <c r="EB6" s="25">
        <v>32924</v>
      </c>
      <c r="EC6" s="25">
        <v>15876</v>
      </c>
      <c r="ED6" s="25">
        <v>82862</v>
      </c>
      <c r="EE6" s="25">
        <v>8586</v>
      </c>
      <c r="EF6" s="25">
        <v>1629</v>
      </c>
      <c r="EG6" s="25">
        <v>70709</v>
      </c>
      <c r="EH6" s="25">
        <v>31183</v>
      </c>
      <c r="EI6" s="25">
        <v>53490</v>
      </c>
      <c r="EJ6" s="25">
        <v>38182</v>
      </c>
      <c r="EK6" s="25">
        <v>72144</v>
      </c>
      <c r="EL6" s="25">
        <v>19968</v>
      </c>
      <c r="EM6" s="25">
        <v>8533</v>
      </c>
      <c r="EN6" s="25">
        <v>81799</v>
      </c>
      <c r="EO6" s="25">
        <v>15084</v>
      </c>
      <c r="EP6" s="25">
        <v>2459</v>
      </c>
      <c r="EQ6" s="25">
        <v>101112</v>
      </c>
      <c r="ER6" s="25">
        <v>23840</v>
      </c>
      <c r="ES6" s="25">
        <v>14464</v>
      </c>
      <c r="ET6" s="25">
        <v>91872</v>
      </c>
      <c r="EU6" s="25">
        <v>11114</v>
      </c>
      <c r="EV6" s="29">
        <v>846</v>
      </c>
      <c r="EW6" s="25">
        <v>60685</v>
      </c>
      <c r="EX6" s="25">
        <v>31662</v>
      </c>
      <c r="EY6" s="27">
        <v>27661352</v>
      </c>
    </row>
    <row r="7" spans="1:172" ht="15" x14ac:dyDescent="0.2">
      <c r="C7" s="20" t="s">
        <v>193</v>
      </c>
      <c r="D7" s="20" t="s">
        <v>190</v>
      </c>
      <c r="E7" s="25">
        <v>31742</v>
      </c>
      <c r="F7" s="25">
        <v>10437</v>
      </c>
      <c r="G7" s="25">
        <v>25289</v>
      </c>
      <c r="H7" s="25">
        <v>15834</v>
      </c>
      <c r="I7" s="25">
        <v>39515</v>
      </c>
      <c r="J7" s="25">
        <v>31329</v>
      </c>
      <c r="K7" s="25">
        <v>76750</v>
      </c>
      <c r="L7" s="25">
        <v>8087</v>
      </c>
      <c r="M7" s="25">
        <v>3876</v>
      </c>
      <c r="N7" s="25">
        <v>65365</v>
      </c>
      <c r="O7" s="25">
        <v>12987</v>
      </c>
      <c r="P7" s="25">
        <v>3210</v>
      </c>
      <c r="Q7" s="26">
        <v>206185</v>
      </c>
      <c r="R7" s="26">
        <v>36819</v>
      </c>
      <c r="S7" s="26">
        <v>16332</v>
      </c>
      <c r="T7" s="26">
        <v>247900</v>
      </c>
      <c r="U7" s="26">
        <v>53818</v>
      </c>
      <c r="V7" s="26">
        <v>17571</v>
      </c>
      <c r="W7" s="25">
        <v>691904</v>
      </c>
      <c r="X7" s="25">
        <v>5326</v>
      </c>
      <c r="Y7" s="25">
        <v>24793</v>
      </c>
      <c r="Z7" s="25">
        <v>133196</v>
      </c>
      <c r="AA7" s="25">
        <v>58158</v>
      </c>
      <c r="AB7" s="25">
        <v>14486</v>
      </c>
      <c r="AC7" s="25">
        <v>794419</v>
      </c>
      <c r="AD7" s="25">
        <v>3838</v>
      </c>
      <c r="AE7" s="25">
        <v>22382</v>
      </c>
      <c r="AF7" s="25">
        <v>165100</v>
      </c>
      <c r="AG7" s="25">
        <v>43696</v>
      </c>
      <c r="AH7" s="25">
        <v>11007</v>
      </c>
      <c r="AI7" s="25">
        <v>1678838</v>
      </c>
      <c r="AJ7" s="25">
        <v>16409</v>
      </c>
      <c r="AK7" s="25">
        <v>67416</v>
      </c>
      <c r="AL7" s="25">
        <v>342843</v>
      </c>
      <c r="AM7" s="25">
        <v>131026</v>
      </c>
      <c r="AN7" s="25">
        <v>43346</v>
      </c>
      <c r="AO7" s="25">
        <v>1652747</v>
      </c>
      <c r="AP7" s="25">
        <v>14983</v>
      </c>
      <c r="AQ7" s="25">
        <v>57650</v>
      </c>
      <c r="AR7" s="25">
        <v>339827</v>
      </c>
      <c r="AS7" s="25">
        <v>92469</v>
      </c>
      <c r="AT7" s="25">
        <v>21432</v>
      </c>
      <c r="AU7" s="25">
        <v>2754234</v>
      </c>
      <c r="AV7" s="25">
        <v>22403</v>
      </c>
      <c r="AW7" s="25">
        <v>98249</v>
      </c>
      <c r="AX7" s="25">
        <v>539053</v>
      </c>
      <c r="AY7" s="25">
        <v>194606</v>
      </c>
      <c r="AZ7" s="25">
        <v>58280</v>
      </c>
      <c r="BA7" s="25">
        <v>2137031</v>
      </c>
      <c r="BB7" s="25">
        <v>15561</v>
      </c>
      <c r="BC7" s="25">
        <v>52784</v>
      </c>
      <c r="BD7" s="25">
        <v>282757</v>
      </c>
      <c r="BE7" s="25">
        <v>61808</v>
      </c>
      <c r="BF7" s="25">
        <v>12379</v>
      </c>
      <c r="BG7" s="25">
        <v>2128920</v>
      </c>
      <c r="BH7" s="25">
        <v>14742</v>
      </c>
      <c r="BI7" s="25">
        <v>34041</v>
      </c>
      <c r="BJ7" s="25">
        <v>188814</v>
      </c>
      <c r="BK7" s="25">
        <v>59192</v>
      </c>
      <c r="BL7" s="25">
        <v>15660</v>
      </c>
      <c r="BM7" s="25">
        <v>985676</v>
      </c>
      <c r="BN7" s="25">
        <v>3828</v>
      </c>
      <c r="BO7" s="25">
        <v>12572</v>
      </c>
      <c r="BP7" s="25">
        <v>73999</v>
      </c>
      <c r="BQ7" s="25">
        <v>12382</v>
      </c>
      <c r="BR7" s="25">
        <v>2558</v>
      </c>
      <c r="BS7" s="25">
        <v>849213</v>
      </c>
      <c r="BT7" s="25">
        <v>3833</v>
      </c>
      <c r="BU7" s="25">
        <v>7634</v>
      </c>
      <c r="BV7" s="25">
        <v>46709</v>
      </c>
      <c r="BW7" s="25">
        <v>14979</v>
      </c>
      <c r="BX7" s="25">
        <v>4264</v>
      </c>
      <c r="BY7" s="25">
        <v>270530</v>
      </c>
      <c r="BZ7" s="25">
        <v>1079</v>
      </c>
      <c r="CA7" s="25">
        <v>3140</v>
      </c>
      <c r="CB7" s="25">
        <v>17958</v>
      </c>
      <c r="CC7" s="25">
        <v>2625</v>
      </c>
      <c r="CD7" s="29">
        <v>411</v>
      </c>
      <c r="CE7" s="25">
        <v>367375</v>
      </c>
      <c r="CF7" s="25">
        <v>17169</v>
      </c>
      <c r="CG7" s="25">
        <v>6855</v>
      </c>
      <c r="CH7" s="25">
        <v>111695</v>
      </c>
      <c r="CI7" s="25">
        <v>8705</v>
      </c>
      <c r="CJ7" s="25">
        <v>1685</v>
      </c>
      <c r="CK7" s="25">
        <v>160240</v>
      </c>
      <c r="CL7" s="25">
        <v>10871</v>
      </c>
      <c r="CM7" s="25">
        <v>2948</v>
      </c>
      <c r="CN7" s="25">
        <v>56904</v>
      </c>
      <c r="CO7" s="25">
        <v>8536</v>
      </c>
      <c r="CP7" s="25">
        <v>1953</v>
      </c>
      <c r="CQ7" s="25">
        <v>149434</v>
      </c>
      <c r="CR7" s="25">
        <v>11118</v>
      </c>
      <c r="CS7" s="25">
        <v>3918</v>
      </c>
      <c r="CT7" s="25">
        <v>59585</v>
      </c>
      <c r="CU7" s="25">
        <v>10181</v>
      </c>
      <c r="CV7" s="25">
        <v>2104</v>
      </c>
      <c r="CW7" s="25">
        <v>158125</v>
      </c>
      <c r="CX7" s="25">
        <v>20061</v>
      </c>
      <c r="CY7" s="25">
        <v>7640</v>
      </c>
      <c r="CZ7" s="25">
        <v>113103</v>
      </c>
      <c r="DA7" s="25">
        <v>19364</v>
      </c>
      <c r="DB7" s="25">
        <v>4388</v>
      </c>
      <c r="DC7" s="25">
        <v>274407</v>
      </c>
      <c r="DD7" s="25">
        <v>40579</v>
      </c>
      <c r="DE7" s="25">
        <v>11931</v>
      </c>
      <c r="DF7" s="25">
        <v>150406</v>
      </c>
      <c r="DG7" s="25">
        <v>18534</v>
      </c>
      <c r="DH7" s="25">
        <v>3321</v>
      </c>
      <c r="DI7" s="25">
        <v>207010</v>
      </c>
      <c r="DJ7" s="25">
        <v>21992</v>
      </c>
      <c r="DK7" s="25">
        <v>7225</v>
      </c>
      <c r="DL7" s="25">
        <v>113986</v>
      </c>
      <c r="DM7" s="25">
        <v>11793</v>
      </c>
      <c r="DN7" s="25">
        <v>3561</v>
      </c>
      <c r="DO7" s="25">
        <v>174006</v>
      </c>
      <c r="DP7" s="25">
        <v>12218</v>
      </c>
      <c r="DQ7" s="25">
        <v>5560</v>
      </c>
      <c r="DR7" s="25">
        <v>95375</v>
      </c>
      <c r="DS7" s="25">
        <v>10298</v>
      </c>
      <c r="DT7" s="25">
        <v>1395</v>
      </c>
      <c r="DU7" s="25">
        <v>139985</v>
      </c>
      <c r="DV7" s="25">
        <v>9439</v>
      </c>
      <c r="DW7" s="25">
        <v>3587</v>
      </c>
      <c r="DX7" s="25">
        <v>62135</v>
      </c>
      <c r="DY7" s="25">
        <v>13773</v>
      </c>
      <c r="DZ7" s="25">
        <v>3029</v>
      </c>
      <c r="EA7" s="25">
        <v>117078</v>
      </c>
      <c r="EB7" s="25">
        <v>23197</v>
      </c>
      <c r="EC7" s="25">
        <v>7021</v>
      </c>
      <c r="ED7" s="25">
        <v>35926</v>
      </c>
      <c r="EE7" s="25">
        <v>4828</v>
      </c>
      <c r="EF7" s="25">
        <v>1037</v>
      </c>
      <c r="EG7" s="25">
        <v>52722</v>
      </c>
      <c r="EH7" s="25">
        <v>22350</v>
      </c>
      <c r="EI7" s="25">
        <v>44123</v>
      </c>
      <c r="EJ7" s="25">
        <v>28844</v>
      </c>
      <c r="EK7" s="25">
        <v>65413</v>
      </c>
      <c r="EL7" s="25">
        <v>12213</v>
      </c>
      <c r="EM7" s="25">
        <v>6436</v>
      </c>
      <c r="EN7" s="25">
        <v>45698</v>
      </c>
      <c r="EO7" s="25">
        <v>10435</v>
      </c>
      <c r="EP7" s="25">
        <v>2477</v>
      </c>
      <c r="EQ7" s="25">
        <v>78509</v>
      </c>
      <c r="ER7" s="25">
        <v>22015</v>
      </c>
      <c r="ES7" s="25">
        <v>7239</v>
      </c>
      <c r="ET7" s="25">
        <v>46201</v>
      </c>
      <c r="EU7" s="25">
        <v>3062</v>
      </c>
      <c r="EV7" s="29">
        <v>651</v>
      </c>
      <c r="EW7" s="25">
        <v>45546</v>
      </c>
      <c r="EX7" s="25">
        <v>18248</v>
      </c>
      <c r="EY7" s="27">
        <v>21725012</v>
      </c>
    </row>
    <row r="8" spans="1:172" ht="15" x14ac:dyDescent="0.2">
      <c r="C8" s="20" t="s">
        <v>194</v>
      </c>
      <c r="D8" s="20" t="s">
        <v>190</v>
      </c>
      <c r="E8" s="25">
        <v>15244</v>
      </c>
      <c r="F8" s="25">
        <v>4917</v>
      </c>
      <c r="G8" s="25">
        <v>16996</v>
      </c>
      <c r="H8" s="25">
        <v>7111</v>
      </c>
      <c r="I8" s="25">
        <v>25407</v>
      </c>
      <c r="J8" s="25">
        <v>14842</v>
      </c>
      <c r="K8" s="25">
        <v>51870</v>
      </c>
      <c r="L8" s="25">
        <v>6181</v>
      </c>
      <c r="M8" s="25">
        <v>1280</v>
      </c>
      <c r="N8" s="25">
        <v>37327</v>
      </c>
      <c r="O8" s="25">
        <v>14170</v>
      </c>
      <c r="P8" s="25">
        <v>3336</v>
      </c>
      <c r="Q8" s="26">
        <v>146188</v>
      </c>
      <c r="R8" s="26">
        <v>25119</v>
      </c>
      <c r="S8" s="26">
        <v>9143</v>
      </c>
      <c r="T8" s="26">
        <v>144839</v>
      </c>
      <c r="U8" s="26">
        <v>52642</v>
      </c>
      <c r="V8" s="26">
        <v>12274</v>
      </c>
      <c r="W8" s="25">
        <v>501534</v>
      </c>
      <c r="X8" s="25">
        <v>5056</v>
      </c>
      <c r="Y8" s="25">
        <v>18783</v>
      </c>
      <c r="Z8" s="25">
        <v>100719</v>
      </c>
      <c r="AA8" s="25">
        <v>28569</v>
      </c>
      <c r="AB8" s="25">
        <v>4488</v>
      </c>
      <c r="AC8" s="25">
        <v>463823</v>
      </c>
      <c r="AD8" s="25">
        <v>5961</v>
      </c>
      <c r="AE8" s="25">
        <v>26084</v>
      </c>
      <c r="AF8" s="25">
        <v>149534</v>
      </c>
      <c r="AG8" s="25">
        <v>36020</v>
      </c>
      <c r="AH8" s="25">
        <v>8908</v>
      </c>
      <c r="AI8" s="25">
        <v>1226170</v>
      </c>
      <c r="AJ8" s="25">
        <v>11718</v>
      </c>
      <c r="AK8" s="25">
        <v>53410</v>
      </c>
      <c r="AL8" s="25">
        <v>258749</v>
      </c>
      <c r="AM8" s="25">
        <v>75782</v>
      </c>
      <c r="AN8" s="25">
        <v>9494</v>
      </c>
      <c r="AO8" s="25">
        <v>869992</v>
      </c>
      <c r="AP8" s="25">
        <v>11442</v>
      </c>
      <c r="AQ8" s="25">
        <v>51473</v>
      </c>
      <c r="AR8" s="25">
        <v>294909</v>
      </c>
      <c r="AS8" s="25">
        <v>63876</v>
      </c>
      <c r="AT8" s="25">
        <v>11396</v>
      </c>
      <c r="AU8" s="25">
        <v>1772872</v>
      </c>
      <c r="AV8" s="25">
        <v>21619</v>
      </c>
      <c r="AW8" s="25">
        <v>87584</v>
      </c>
      <c r="AX8" s="25">
        <v>420045</v>
      </c>
      <c r="AY8" s="25">
        <v>107299</v>
      </c>
      <c r="AZ8" s="25">
        <v>15135</v>
      </c>
      <c r="BA8" s="25">
        <v>912128</v>
      </c>
      <c r="BB8" s="25">
        <v>10316</v>
      </c>
      <c r="BC8" s="25">
        <v>46957</v>
      </c>
      <c r="BD8" s="25">
        <v>230215</v>
      </c>
      <c r="BE8" s="25">
        <v>39174</v>
      </c>
      <c r="BF8" s="25">
        <v>5597</v>
      </c>
      <c r="BG8" s="25">
        <v>1157402</v>
      </c>
      <c r="BH8" s="25">
        <v>8593</v>
      </c>
      <c r="BI8" s="25">
        <v>25485</v>
      </c>
      <c r="BJ8" s="25">
        <v>159063</v>
      </c>
      <c r="BK8" s="25">
        <v>40589</v>
      </c>
      <c r="BL8" s="25">
        <v>5152</v>
      </c>
      <c r="BM8" s="25">
        <v>351974</v>
      </c>
      <c r="BN8" s="25">
        <v>3933</v>
      </c>
      <c r="BO8" s="25">
        <v>12309</v>
      </c>
      <c r="BP8" s="25">
        <v>45028</v>
      </c>
      <c r="BQ8" s="25">
        <v>8640</v>
      </c>
      <c r="BR8" s="29">
        <v>493</v>
      </c>
      <c r="BS8" s="25">
        <v>442991</v>
      </c>
      <c r="BT8" s="25">
        <v>1876</v>
      </c>
      <c r="BU8" s="25">
        <v>5506</v>
      </c>
      <c r="BV8" s="25">
        <v>31786</v>
      </c>
      <c r="BW8" s="25">
        <v>5926</v>
      </c>
      <c r="BX8" s="29">
        <v>553</v>
      </c>
      <c r="BY8" s="25">
        <v>101403</v>
      </c>
      <c r="BZ8" s="29">
        <v>637</v>
      </c>
      <c r="CA8" s="25">
        <v>1833</v>
      </c>
      <c r="CB8" s="25">
        <v>10882</v>
      </c>
      <c r="CC8" s="25">
        <v>3203</v>
      </c>
      <c r="CD8" s="29">
        <v>79</v>
      </c>
      <c r="CE8" s="25">
        <v>178352</v>
      </c>
      <c r="CF8" s="25">
        <v>11503</v>
      </c>
      <c r="CG8" s="25">
        <v>1535</v>
      </c>
      <c r="CH8" s="25">
        <v>33582</v>
      </c>
      <c r="CI8" s="25">
        <v>6037</v>
      </c>
      <c r="CJ8" s="25">
        <v>1132</v>
      </c>
      <c r="CK8" s="25">
        <v>88362</v>
      </c>
      <c r="CL8" s="25">
        <v>6291</v>
      </c>
      <c r="CM8" s="25">
        <v>2010</v>
      </c>
      <c r="CN8" s="25">
        <v>20940</v>
      </c>
      <c r="CO8" s="25">
        <v>4188</v>
      </c>
      <c r="CP8" s="25">
        <v>1079</v>
      </c>
      <c r="CQ8" s="25">
        <v>80628</v>
      </c>
      <c r="CR8" s="25">
        <v>8328</v>
      </c>
      <c r="CS8" s="25">
        <v>1338</v>
      </c>
      <c r="CT8" s="25">
        <v>26428</v>
      </c>
      <c r="CU8" s="25">
        <v>7266</v>
      </c>
      <c r="CV8" s="25">
        <v>1040</v>
      </c>
      <c r="CW8" s="25">
        <v>104796</v>
      </c>
      <c r="CX8" s="25">
        <v>16061</v>
      </c>
      <c r="CY8" s="25">
        <v>2901</v>
      </c>
      <c r="CZ8" s="25">
        <v>49679</v>
      </c>
      <c r="DA8" s="25">
        <v>13207</v>
      </c>
      <c r="DB8" s="25">
        <v>2978</v>
      </c>
      <c r="DC8" s="25">
        <v>141093</v>
      </c>
      <c r="DD8" s="25">
        <v>19843</v>
      </c>
      <c r="DE8" s="25">
        <v>4137</v>
      </c>
      <c r="DF8" s="25">
        <v>45315</v>
      </c>
      <c r="DG8" s="25">
        <v>10475</v>
      </c>
      <c r="DH8" s="25">
        <v>1116</v>
      </c>
      <c r="DI8" s="25">
        <v>106076</v>
      </c>
      <c r="DJ8" s="25">
        <v>12629</v>
      </c>
      <c r="DK8" s="25">
        <v>2578</v>
      </c>
      <c r="DL8" s="25">
        <v>35410</v>
      </c>
      <c r="DM8" s="25">
        <v>6937</v>
      </c>
      <c r="DN8" s="25">
        <v>1743</v>
      </c>
      <c r="DO8" s="25">
        <v>84916</v>
      </c>
      <c r="DP8" s="25">
        <v>8716</v>
      </c>
      <c r="DQ8" s="25">
        <v>2048</v>
      </c>
      <c r="DR8" s="25">
        <v>31257</v>
      </c>
      <c r="DS8" s="25">
        <v>9655</v>
      </c>
      <c r="DT8" s="29">
        <v>549</v>
      </c>
      <c r="DU8" s="25">
        <v>76346</v>
      </c>
      <c r="DV8" s="25">
        <v>9899</v>
      </c>
      <c r="DW8" s="25">
        <v>2240</v>
      </c>
      <c r="DX8" s="25">
        <v>33870</v>
      </c>
      <c r="DY8" s="25">
        <v>11400</v>
      </c>
      <c r="DZ8" s="25">
        <v>2976</v>
      </c>
      <c r="EA8" s="25">
        <v>74461</v>
      </c>
      <c r="EB8" s="25">
        <v>9802</v>
      </c>
      <c r="EC8" s="29">
        <v>873</v>
      </c>
      <c r="ED8" s="25">
        <v>14533</v>
      </c>
      <c r="EE8" s="25">
        <v>4711</v>
      </c>
      <c r="EF8" s="29">
        <v>219</v>
      </c>
      <c r="EG8" s="25">
        <v>37780</v>
      </c>
      <c r="EH8" s="25">
        <v>13179</v>
      </c>
      <c r="EI8" s="25">
        <v>33122</v>
      </c>
      <c r="EJ8" s="25">
        <v>17743</v>
      </c>
      <c r="EK8" s="25">
        <v>33091</v>
      </c>
      <c r="EL8" s="25">
        <v>7332</v>
      </c>
      <c r="EM8" s="25">
        <v>2158</v>
      </c>
      <c r="EN8" s="25">
        <v>23261</v>
      </c>
      <c r="EO8" s="25">
        <v>8345</v>
      </c>
      <c r="EP8" s="29">
        <v>598</v>
      </c>
      <c r="EQ8" s="25">
        <v>53404</v>
      </c>
      <c r="ER8" s="25">
        <v>11015</v>
      </c>
      <c r="ES8" s="25">
        <v>2243</v>
      </c>
      <c r="ET8" s="25">
        <v>12953</v>
      </c>
      <c r="EU8" s="25">
        <v>3113</v>
      </c>
      <c r="EV8" s="29">
        <v>207</v>
      </c>
      <c r="EW8" s="25">
        <v>29944</v>
      </c>
      <c r="EX8" s="25">
        <v>4485</v>
      </c>
      <c r="EY8" s="27">
        <v>12700510</v>
      </c>
    </row>
    <row r="9" spans="1:172" ht="15" x14ac:dyDescent="0.2">
      <c r="C9" s="20" t="s">
        <v>195</v>
      </c>
      <c r="D9" s="20" t="s">
        <v>190</v>
      </c>
      <c r="E9" s="25">
        <v>2912</v>
      </c>
      <c r="F9" s="29">
        <v>705</v>
      </c>
      <c r="G9" s="25">
        <v>3185</v>
      </c>
      <c r="H9" s="25">
        <v>1360</v>
      </c>
      <c r="I9" s="25">
        <v>3476</v>
      </c>
      <c r="J9" s="25">
        <v>3601</v>
      </c>
      <c r="K9" s="25">
        <v>8486</v>
      </c>
      <c r="L9" s="29">
        <v>714</v>
      </c>
      <c r="M9" s="29">
        <v>437</v>
      </c>
      <c r="N9" s="25">
        <v>8315</v>
      </c>
      <c r="O9" s="25">
        <v>2427</v>
      </c>
      <c r="P9" s="25">
        <v>1452</v>
      </c>
      <c r="Q9" s="26">
        <v>26599</v>
      </c>
      <c r="R9" s="26">
        <v>3970</v>
      </c>
      <c r="S9" s="26">
        <v>2181</v>
      </c>
      <c r="T9" s="26">
        <v>34328</v>
      </c>
      <c r="U9" s="26">
        <v>11526</v>
      </c>
      <c r="V9" s="26">
        <v>5343</v>
      </c>
      <c r="W9" s="25">
        <v>94415</v>
      </c>
      <c r="X9" s="25">
        <v>1203</v>
      </c>
      <c r="Y9" s="25">
        <v>5164</v>
      </c>
      <c r="Z9" s="25">
        <v>13446</v>
      </c>
      <c r="AA9" s="25">
        <v>5602</v>
      </c>
      <c r="AB9" s="25">
        <v>2010</v>
      </c>
      <c r="AC9" s="25">
        <v>92491</v>
      </c>
      <c r="AD9" s="25">
        <v>1785</v>
      </c>
      <c r="AE9" s="25">
        <v>6965</v>
      </c>
      <c r="AF9" s="25">
        <v>37824</v>
      </c>
      <c r="AG9" s="25">
        <v>11808</v>
      </c>
      <c r="AH9" s="25">
        <v>1992</v>
      </c>
      <c r="AI9" s="25">
        <v>220805</v>
      </c>
      <c r="AJ9" s="25">
        <v>4523</v>
      </c>
      <c r="AK9" s="25">
        <v>16157</v>
      </c>
      <c r="AL9" s="25">
        <v>36183</v>
      </c>
      <c r="AM9" s="25">
        <v>11552</v>
      </c>
      <c r="AN9" s="25">
        <v>3352</v>
      </c>
      <c r="AO9" s="25">
        <v>161903</v>
      </c>
      <c r="AP9" s="25">
        <v>3371</v>
      </c>
      <c r="AQ9" s="25">
        <v>14457</v>
      </c>
      <c r="AR9" s="25">
        <v>59699</v>
      </c>
      <c r="AS9" s="25">
        <v>21237</v>
      </c>
      <c r="AT9" s="25">
        <v>4438</v>
      </c>
      <c r="AU9" s="25">
        <v>322059</v>
      </c>
      <c r="AV9" s="25">
        <v>8109</v>
      </c>
      <c r="AW9" s="25">
        <v>29247</v>
      </c>
      <c r="AX9" s="25">
        <v>48798</v>
      </c>
      <c r="AY9" s="25">
        <v>11242</v>
      </c>
      <c r="AZ9" s="25">
        <v>3791</v>
      </c>
      <c r="BA9" s="25">
        <v>146578</v>
      </c>
      <c r="BB9" s="25">
        <v>2382</v>
      </c>
      <c r="BC9" s="25">
        <v>11022</v>
      </c>
      <c r="BD9" s="25">
        <v>35569</v>
      </c>
      <c r="BE9" s="25">
        <v>11436</v>
      </c>
      <c r="BF9" s="25">
        <v>2489</v>
      </c>
      <c r="BG9" s="25">
        <v>187446</v>
      </c>
      <c r="BH9" s="25">
        <v>3729</v>
      </c>
      <c r="BI9" s="25">
        <v>11169</v>
      </c>
      <c r="BJ9" s="25">
        <v>14101</v>
      </c>
      <c r="BK9" s="25">
        <v>3541</v>
      </c>
      <c r="BL9" s="25">
        <v>1262</v>
      </c>
      <c r="BM9" s="25">
        <v>54691</v>
      </c>
      <c r="BN9" s="29">
        <v>939</v>
      </c>
      <c r="BO9" s="25">
        <v>1085</v>
      </c>
      <c r="BP9" s="25">
        <v>8521</v>
      </c>
      <c r="BQ9" s="25">
        <v>1662</v>
      </c>
      <c r="BR9" s="29">
        <v>177</v>
      </c>
      <c r="BS9" s="25">
        <v>62002</v>
      </c>
      <c r="BT9" s="29">
        <v>199</v>
      </c>
      <c r="BU9" s="29">
        <v>569</v>
      </c>
      <c r="BV9" s="25">
        <v>3102</v>
      </c>
      <c r="BW9" s="29">
        <v>130</v>
      </c>
      <c r="BX9" s="29">
        <v>64</v>
      </c>
      <c r="BY9" s="25">
        <v>15666</v>
      </c>
      <c r="BZ9" s="29">
        <v>0</v>
      </c>
      <c r="CA9" s="29">
        <v>316</v>
      </c>
      <c r="CB9" s="25">
        <v>1342</v>
      </c>
      <c r="CC9" s="29">
        <v>612</v>
      </c>
      <c r="CD9" s="29">
        <v>0</v>
      </c>
      <c r="CE9" s="25">
        <v>23221</v>
      </c>
      <c r="CF9" s="25">
        <v>1179</v>
      </c>
      <c r="CG9" s="29">
        <v>83</v>
      </c>
      <c r="CH9" s="25">
        <v>8353</v>
      </c>
      <c r="CI9" s="25">
        <v>1439</v>
      </c>
      <c r="CJ9" s="29">
        <v>251</v>
      </c>
      <c r="CK9" s="25">
        <v>15242</v>
      </c>
      <c r="CL9" s="25">
        <v>1450</v>
      </c>
      <c r="CM9" s="29">
        <v>171</v>
      </c>
      <c r="CN9" s="25">
        <v>3134</v>
      </c>
      <c r="CO9" s="29">
        <v>778</v>
      </c>
      <c r="CP9" s="29">
        <v>79</v>
      </c>
      <c r="CQ9" s="25">
        <v>9205</v>
      </c>
      <c r="CR9" s="25">
        <v>1148</v>
      </c>
      <c r="CS9" s="29">
        <v>116</v>
      </c>
      <c r="CT9" s="25">
        <v>5298</v>
      </c>
      <c r="CU9" s="25">
        <v>1731</v>
      </c>
      <c r="CV9" s="29">
        <v>352</v>
      </c>
      <c r="CW9" s="25">
        <v>16653</v>
      </c>
      <c r="CX9" s="25">
        <v>1328</v>
      </c>
      <c r="CY9" s="29">
        <v>389</v>
      </c>
      <c r="CZ9" s="25">
        <v>8654</v>
      </c>
      <c r="DA9" s="25">
        <v>2763</v>
      </c>
      <c r="DB9" s="29">
        <v>731</v>
      </c>
      <c r="DC9" s="25">
        <v>21641</v>
      </c>
      <c r="DD9" s="25">
        <v>1649</v>
      </c>
      <c r="DE9" s="29">
        <v>481</v>
      </c>
      <c r="DF9" s="25">
        <v>6609</v>
      </c>
      <c r="DG9" s="25">
        <v>3039</v>
      </c>
      <c r="DH9" s="29">
        <v>647</v>
      </c>
      <c r="DI9" s="25">
        <v>14317</v>
      </c>
      <c r="DJ9" s="29">
        <v>586</v>
      </c>
      <c r="DK9" s="29">
        <v>362</v>
      </c>
      <c r="DL9" s="25">
        <v>5370</v>
      </c>
      <c r="DM9" s="25">
        <v>1125</v>
      </c>
      <c r="DN9" s="29">
        <v>119</v>
      </c>
      <c r="DO9" s="25">
        <v>13147</v>
      </c>
      <c r="DP9" s="25">
        <v>1486</v>
      </c>
      <c r="DQ9" s="29">
        <v>230</v>
      </c>
      <c r="DR9" s="25">
        <v>8350</v>
      </c>
      <c r="DS9" s="25">
        <v>2110</v>
      </c>
      <c r="DT9" s="29">
        <v>83</v>
      </c>
      <c r="DU9" s="25">
        <v>8005</v>
      </c>
      <c r="DV9" s="25">
        <v>1775</v>
      </c>
      <c r="DW9" s="29">
        <v>303</v>
      </c>
      <c r="DX9" s="25">
        <v>4599</v>
      </c>
      <c r="DY9" s="25">
        <v>3529</v>
      </c>
      <c r="DZ9" s="29">
        <v>484</v>
      </c>
      <c r="EA9" s="25">
        <v>10296</v>
      </c>
      <c r="EB9" s="29">
        <v>762</v>
      </c>
      <c r="EC9" s="29">
        <v>181</v>
      </c>
      <c r="ED9" s="25">
        <v>2422</v>
      </c>
      <c r="EE9" s="29">
        <v>415</v>
      </c>
      <c r="EF9" s="29">
        <v>103</v>
      </c>
      <c r="EG9" s="25">
        <v>3028</v>
      </c>
      <c r="EH9" s="25">
        <v>1635</v>
      </c>
      <c r="EI9" s="25">
        <v>4790</v>
      </c>
      <c r="EJ9" s="25">
        <v>4913</v>
      </c>
      <c r="EK9" s="25">
        <v>6444</v>
      </c>
      <c r="EL9" s="25">
        <v>1709</v>
      </c>
      <c r="EM9" s="29">
        <v>476</v>
      </c>
      <c r="EN9" s="25">
        <v>5550</v>
      </c>
      <c r="EO9" s="29">
        <v>953</v>
      </c>
      <c r="EP9" s="29">
        <v>280</v>
      </c>
      <c r="EQ9" s="25">
        <v>8588</v>
      </c>
      <c r="ER9" s="29">
        <v>515</v>
      </c>
      <c r="ES9" s="29">
        <v>11</v>
      </c>
      <c r="ET9" s="25">
        <v>2725</v>
      </c>
      <c r="EU9" s="29">
        <v>624</v>
      </c>
      <c r="EV9" s="29">
        <v>376</v>
      </c>
      <c r="EW9" s="25">
        <v>1487</v>
      </c>
      <c r="EX9" s="29">
        <v>665</v>
      </c>
      <c r="EY9" s="27">
        <v>2221188</v>
      </c>
    </row>
    <row r="10" spans="1:172" ht="15" x14ac:dyDescent="0.2">
      <c r="C10" s="20" t="s">
        <v>196</v>
      </c>
      <c r="D10" s="20" t="s">
        <v>190</v>
      </c>
      <c r="E10" s="25">
        <v>11637</v>
      </c>
      <c r="F10" s="25">
        <v>3550</v>
      </c>
      <c r="G10" s="25">
        <v>16622</v>
      </c>
      <c r="H10" s="25">
        <v>5565</v>
      </c>
      <c r="I10" s="25">
        <v>15617</v>
      </c>
      <c r="J10" s="25">
        <v>13591</v>
      </c>
      <c r="K10" s="25">
        <v>38198</v>
      </c>
      <c r="L10" s="25">
        <v>2154</v>
      </c>
      <c r="M10" s="29">
        <v>792</v>
      </c>
      <c r="N10" s="25">
        <v>34122</v>
      </c>
      <c r="O10" s="25">
        <v>9165</v>
      </c>
      <c r="P10" s="25">
        <v>3447</v>
      </c>
      <c r="Q10" s="26">
        <v>133947</v>
      </c>
      <c r="R10" s="26">
        <v>16827</v>
      </c>
      <c r="S10" s="26">
        <v>8399</v>
      </c>
      <c r="T10" s="26">
        <v>156958</v>
      </c>
      <c r="U10" s="26">
        <v>43909</v>
      </c>
      <c r="V10" s="26">
        <v>11768</v>
      </c>
      <c r="W10" s="25">
        <v>423974</v>
      </c>
      <c r="X10" s="25">
        <v>1600</v>
      </c>
      <c r="Y10" s="25">
        <v>12322</v>
      </c>
      <c r="Z10" s="25">
        <v>50100</v>
      </c>
      <c r="AA10" s="25">
        <v>18558</v>
      </c>
      <c r="AB10" s="25">
        <v>4464</v>
      </c>
      <c r="AC10" s="25">
        <v>379322</v>
      </c>
      <c r="AD10" s="25">
        <v>5926</v>
      </c>
      <c r="AE10" s="25">
        <v>20266</v>
      </c>
      <c r="AF10" s="25">
        <v>105167</v>
      </c>
      <c r="AG10" s="25">
        <v>25256</v>
      </c>
      <c r="AH10" s="25">
        <v>4929</v>
      </c>
      <c r="AI10" s="25">
        <v>811849</v>
      </c>
      <c r="AJ10" s="25">
        <v>6351</v>
      </c>
      <c r="AK10" s="25">
        <v>21014</v>
      </c>
      <c r="AL10" s="25">
        <v>104474</v>
      </c>
      <c r="AM10" s="25">
        <v>30262</v>
      </c>
      <c r="AN10" s="25">
        <v>7433</v>
      </c>
      <c r="AO10" s="25">
        <v>564161</v>
      </c>
      <c r="AP10" s="25">
        <v>7718</v>
      </c>
      <c r="AQ10" s="25">
        <v>38073</v>
      </c>
      <c r="AR10" s="25">
        <v>167029</v>
      </c>
      <c r="AS10" s="25">
        <v>44209</v>
      </c>
      <c r="AT10" s="25">
        <v>8908</v>
      </c>
      <c r="AU10" s="25">
        <v>1054281</v>
      </c>
      <c r="AV10" s="25">
        <v>10853</v>
      </c>
      <c r="AW10" s="25">
        <v>25363</v>
      </c>
      <c r="AX10" s="25">
        <v>114259</v>
      </c>
      <c r="AY10" s="25">
        <v>36607</v>
      </c>
      <c r="AZ10" s="25">
        <v>6269</v>
      </c>
      <c r="BA10" s="25">
        <v>500986</v>
      </c>
      <c r="BB10" s="25">
        <v>5797</v>
      </c>
      <c r="BC10" s="25">
        <v>24087</v>
      </c>
      <c r="BD10" s="25">
        <v>91697</v>
      </c>
      <c r="BE10" s="25">
        <v>22810</v>
      </c>
      <c r="BF10" s="25">
        <v>5440</v>
      </c>
      <c r="BG10" s="25">
        <v>684604</v>
      </c>
      <c r="BH10" s="25">
        <v>3852</v>
      </c>
      <c r="BI10" s="25">
        <v>8596</v>
      </c>
      <c r="BJ10" s="25">
        <v>35880</v>
      </c>
      <c r="BK10" s="25">
        <v>9289</v>
      </c>
      <c r="BL10" s="25">
        <v>2447</v>
      </c>
      <c r="BM10" s="25">
        <v>168857</v>
      </c>
      <c r="BN10" s="25">
        <v>1444</v>
      </c>
      <c r="BO10" s="25">
        <v>4514</v>
      </c>
      <c r="BP10" s="25">
        <v>19762</v>
      </c>
      <c r="BQ10" s="25">
        <v>3720</v>
      </c>
      <c r="BR10" s="29">
        <v>617</v>
      </c>
      <c r="BS10" s="25">
        <v>254515</v>
      </c>
      <c r="BT10" s="29">
        <v>942</v>
      </c>
      <c r="BU10" s="25">
        <v>1585</v>
      </c>
      <c r="BV10" s="25">
        <v>5798</v>
      </c>
      <c r="BW10" s="25">
        <v>1709</v>
      </c>
      <c r="BX10" s="29">
        <v>535</v>
      </c>
      <c r="BY10" s="25">
        <v>51418</v>
      </c>
      <c r="BZ10" s="29">
        <v>0</v>
      </c>
      <c r="CA10" s="25">
        <v>1535</v>
      </c>
      <c r="CB10" s="25">
        <v>6467</v>
      </c>
      <c r="CC10" s="25">
        <v>1762</v>
      </c>
      <c r="CD10" s="29">
        <v>166</v>
      </c>
      <c r="CE10" s="25">
        <v>108125</v>
      </c>
      <c r="CF10" s="25">
        <v>2776</v>
      </c>
      <c r="CG10" s="25">
        <v>2240</v>
      </c>
      <c r="CH10" s="25">
        <v>17796</v>
      </c>
      <c r="CI10" s="25">
        <v>3360</v>
      </c>
      <c r="CJ10" s="25">
        <v>1280</v>
      </c>
      <c r="CK10" s="25">
        <v>49688</v>
      </c>
      <c r="CL10" s="25">
        <v>2621</v>
      </c>
      <c r="CM10" s="29">
        <v>603</v>
      </c>
      <c r="CN10" s="25">
        <v>17744</v>
      </c>
      <c r="CO10" s="25">
        <v>3250</v>
      </c>
      <c r="CP10" s="29">
        <v>436</v>
      </c>
      <c r="CQ10" s="25">
        <v>45708</v>
      </c>
      <c r="CR10" s="25">
        <v>1870</v>
      </c>
      <c r="CS10" s="29">
        <v>686</v>
      </c>
      <c r="CT10" s="25">
        <v>19097</v>
      </c>
      <c r="CU10" s="25">
        <v>3468</v>
      </c>
      <c r="CV10" s="25">
        <v>1080</v>
      </c>
      <c r="CW10" s="25">
        <v>54812</v>
      </c>
      <c r="CX10" s="25">
        <v>5207</v>
      </c>
      <c r="CY10" s="25">
        <v>2011</v>
      </c>
      <c r="CZ10" s="25">
        <v>30149</v>
      </c>
      <c r="DA10" s="25">
        <v>6958</v>
      </c>
      <c r="DB10" s="25">
        <v>2447</v>
      </c>
      <c r="DC10" s="25">
        <v>65395</v>
      </c>
      <c r="DD10" s="25">
        <v>3719</v>
      </c>
      <c r="DE10" s="29">
        <v>823</v>
      </c>
      <c r="DF10" s="25">
        <v>26785</v>
      </c>
      <c r="DG10" s="25">
        <v>6022</v>
      </c>
      <c r="DH10" s="29">
        <v>474</v>
      </c>
      <c r="DI10" s="25">
        <v>53056</v>
      </c>
      <c r="DJ10" s="25">
        <v>2193</v>
      </c>
      <c r="DK10" s="29">
        <v>466</v>
      </c>
      <c r="DL10" s="25">
        <v>22519</v>
      </c>
      <c r="DM10" s="25">
        <v>4245</v>
      </c>
      <c r="DN10" s="29">
        <v>618</v>
      </c>
      <c r="DO10" s="25">
        <v>50295</v>
      </c>
      <c r="DP10" s="25">
        <v>1917</v>
      </c>
      <c r="DQ10" s="29">
        <v>286</v>
      </c>
      <c r="DR10" s="25">
        <v>19360</v>
      </c>
      <c r="DS10" s="25">
        <v>3236</v>
      </c>
      <c r="DT10" s="29">
        <v>291</v>
      </c>
      <c r="DU10" s="25">
        <v>40550</v>
      </c>
      <c r="DV10" s="25">
        <v>3776</v>
      </c>
      <c r="DW10" s="29">
        <v>606</v>
      </c>
      <c r="DX10" s="25">
        <v>20986</v>
      </c>
      <c r="DY10" s="25">
        <v>6040</v>
      </c>
      <c r="DZ10" s="29">
        <v>490</v>
      </c>
      <c r="EA10" s="25">
        <v>31990</v>
      </c>
      <c r="EB10" s="25">
        <v>2451</v>
      </c>
      <c r="EC10" s="29">
        <v>536</v>
      </c>
      <c r="ED10" s="25">
        <v>9227</v>
      </c>
      <c r="EE10" s="25">
        <v>1697</v>
      </c>
      <c r="EF10" s="29">
        <v>406</v>
      </c>
      <c r="EG10" s="25">
        <v>23647</v>
      </c>
      <c r="EH10" s="25">
        <v>8356</v>
      </c>
      <c r="EI10" s="25">
        <v>20467</v>
      </c>
      <c r="EJ10" s="25">
        <v>13166</v>
      </c>
      <c r="EK10" s="25">
        <v>21845</v>
      </c>
      <c r="EL10" s="25">
        <v>1559</v>
      </c>
      <c r="EM10" s="29">
        <v>862</v>
      </c>
      <c r="EN10" s="25">
        <v>11661</v>
      </c>
      <c r="EO10" s="25">
        <v>4366</v>
      </c>
      <c r="EP10" s="29">
        <v>550</v>
      </c>
      <c r="EQ10" s="25">
        <v>20376</v>
      </c>
      <c r="ER10" s="29">
        <v>358</v>
      </c>
      <c r="ES10" s="29">
        <v>453</v>
      </c>
      <c r="ET10" s="25">
        <v>6901</v>
      </c>
      <c r="EU10" s="25">
        <v>2111</v>
      </c>
      <c r="EV10" s="29">
        <v>416</v>
      </c>
      <c r="EW10" s="25">
        <v>8276</v>
      </c>
      <c r="EX10" s="25">
        <v>2693</v>
      </c>
      <c r="EY10" s="27">
        <v>7470026</v>
      </c>
    </row>
    <row r="11" spans="1:172" ht="15" x14ac:dyDescent="0.2">
      <c r="C11" s="20" t="s">
        <v>197</v>
      </c>
      <c r="D11" s="20" t="s">
        <v>190</v>
      </c>
      <c r="E11" s="25">
        <v>10015</v>
      </c>
      <c r="F11" s="25">
        <v>2411</v>
      </c>
      <c r="G11" s="25">
        <v>7601</v>
      </c>
      <c r="H11" s="25">
        <v>6463</v>
      </c>
      <c r="I11" s="25">
        <v>16049</v>
      </c>
      <c r="J11" s="25">
        <v>10337</v>
      </c>
      <c r="K11" s="25">
        <v>44587</v>
      </c>
      <c r="L11" s="25">
        <v>2021</v>
      </c>
      <c r="M11" s="29">
        <v>765</v>
      </c>
      <c r="N11" s="25">
        <v>32262</v>
      </c>
      <c r="O11" s="25">
        <v>7102</v>
      </c>
      <c r="P11" s="25">
        <v>1326</v>
      </c>
      <c r="Q11" s="26">
        <v>115491</v>
      </c>
      <c r="R11" s="26">
        <v>13861</v>
      </c>
      <c r="S11" s="26">
        <v>5730</v>
      </c>
      <c r="T11" s="26">
        <v>124511</v>
      </c>
      <c r="U11" s="26">
        <v>24593</v>
      </c>
      <c r="V11" s="26">
        <v>8901</v>
      </c>
      <c r="W11" s="25">
        <v>248949</v>
      </c>
      <c r="X11" s="25">
        <v>1175</v>
      </c>
      <c r="Y11" s="25">
        <v>7103</v>
      </c>
      <c r="Z11" s="25">
        <v>25479</v>
      </c>
      <c r="AA11" s="25">
        <v>8669</v>
      </c>
      <c r="AB11" s="25">
        <v>3649</v>
      </c>
      <c r="AC11" s="25">
        <v>184557</v>
      </c>
      <c r="AD11" s="25">
        <v>1703</v>
      </c>
      <c r="AE11" s="25">
        <v>7092</v>
      </c>
      <c r="AF11" s="25">
        <v>43579</v>
      </c>
      <c r="AG11" s="25">
        <v>12895</v>
      </c>
      <c r="AH11" s="25">
        <v>2685</v>
      </c>
      <c r="AI11" s="25">
        <v>364692</v>
      </c>
      <c r="AJ11" s="25">
        <v>3569</v>
      </c>
      <c r="AK11" s="25">
        <v>11020</v>
      </c>
      <c r="AL11" s="25">
        <v>48128</v>
      </c>
      <c r="AM11" s="25">
        <v>16723</v>
      </c>
      <c r="AN11" s="25">
        <v>3879</v>
      </c>
      <c r="AO11" s="25">
        <v>260854</v>
      </c>
      <c r="AP11" s="25">
        <v>5846</v>
      </c>
      <c r="AQ11" s="25">
        <v>13825</v>
      </c>
      <c r="AR11" s="25">
        <v>52802</v>
      </c>
      <c r="AS11" s="25">
        <v>15022</v>
      </c>
      <c r="AT11" s="25">
        <v>3485</v>
      </c>
      <c r="AU11" s="25">
        <v>365656</v>
      </c>
      <c r="AV11" s="25">
        <v>4197</v>
      </c>
      <c r="AW11" s="25">
        <v>13064</v>
      </c>
      <c r="AX11" s="25">
        <v>44861</v>
      </c>
      <c r="AY11" s="25">
        <v>17350</v>
      </c>
      <c r="AZ11" s="25">
        <v>2876</v>
      </c>
      <c r="BA11" s="25">
        <v>193707</v>
      </c>
      <c r="BB11" s="25">
        <v>1331</v>
      </c>
      <c r="BC11" s="25">
        <v>8207</v>
      </c>
      <c r="BD11" s="25">
        <v>26106</v>
      </c>
      <c r="BE11" s="25">
        <v>6279</v>
      </c>
      <c r="BF11" s="25">
        <v>1397</v>
      </c>
      <c r="BG11" s="25">
        <v>208888</v>
      </c>
      <c r="BH11" s="29">
        <v>940</v>
      </c>
      <c r="BI11" s="25">
        <v>3073</v>
      </c>
      <c r="BJ11" s="25">
        <v>14720</v>
      </c>
      <c r="BK11" s="25">
        <v>3368</v>
      </c>
      <c r="BL11" s="29">
        <v>808</v>
      </c>
      <c r="BM11" s="25">
        <v>60731</v>
      </c>
      <c r="BN11" s="29">
        <v>700</v>
      </c>
      <c r="BO11" s="25">
        <v>2066</v>
      </c>
      <c r="BP11" s="25">
        <v>5125</v>
      </c>
      <c r="BQ11" s="25">
        <v>1238</v>
      </c>
      <c r="BR11" s="29">
        <v>233</v>
      </c>
      <c r="BS11" s="25">
        <v>86410</v>
      </c>
      <c r="BT11" s="29">
        <v>112</v>
      </c>
      <c r="BU11" s="29">
        <v>188</v>
      </c>
      <c r="BV11" s="25">
        <v>2823</v>
      </c>
      <c r="BW11" s="29">
        <v>925</v>
      </c>
      <c r="BX11" s="29">
        <v>206</v>
      </c>
      <c r="BY11" s="25">
        <v>21592</v>
      </c>
      <c r="BZ11" s="29">
        <v>158</v>
      </c>
      <c r="CA11" s="29">
        <v>515</v>
      </c>
      <c r="CB11" s="25">
        <v>1665</v>
      </c>
      <c r="CC11" s="29">
        <v>461</v>
      </c>
      <c r="CD11" s="29">
        <v>0</v>
      </c>
      <c r="CE11" s="25">
        <v>49198</v>
      </c>
      <c r="CF11" s="25">
        <v>2355</v>
      </c>
      <c r="CG11" s="29">
        <v>840</v>
      </c>
      <c r="CH11" s="25">
        <v>12177</v>
      </c>
      <c r="CI11" s="29">
        <v>987</v>
      </c>
      <c r="CJ11" s="29">
        <v>349</v>
      </c>
      <c r="CK11" s="25">
        <v>26727</v>
      </c>
      <c r="CL11" s="25">
        <v>1153</v>
      </c>
      <c r="CM11" s="29">
        <v>638</v>
      </c>
      <c r="CN11" s="25">
        <v>8748</v>
      </c>
      <c r="CO11" s="25">
        <v>1936</v>
      </c>
      <c r="CP11" s="29">
        <v>164</v>
      </c>
      <c r="CQ11" s="25">
        <v>33919</v>
      </c>
      <c r="CR11" s="29">
        <v>979</v>
      </c>
      <c r="CS11" s="29">
        <v>189</v>
      </c>
      <c r="CT11" s="25">
        <v>11638</v>
      </c>
      <c r="CU11" s="25">
        <v>1027</v>
      </c>
      <c r="CV11" s="29">
        <v>618</v>
      </c>
      <c r="CW11" s="25">
        <v>24955</v>
      </c>
      <c r="CX11" s="25">
        <v>1574</v>
      </c>
      <c r="CY11" s="29">
        <v>417</v>
      </c>
      <c r="CZ11" s="25">
        <v>16129</v>
      </c>
      <c r="DA11" s="25">
        <v>2371</v>
      </c>
      <c r="DB11" s="29">
        <v>700</v>
      </c>
      <c r="DC11" s="25">
        <v>30947</v>
      </c>
      <c r="DD11" s="25">
        <v>2209</v>
      </c>
      <c r="DE11" s="29">
        <v>617</v>
      </c>
      <c r="DF11" s="25">
        <v>11979</v>
      </c>
      <c r="DG11" s="25">
        <v>1658</v>
      </c>
      <c r="DH11" s="29">
        <v>589</v>
      </c>
      <c r="DI11" s="25">
        <v>28520</v>
      </c>
      <c r="DJ11" s="29">
        <v>757</v>
      </c>
      <c r="DK11" s="29">
        <v>695</v>
      </c>
      <c r="DL11" s="25">
        <v>13018</v>
      </c>
      <c r="DM11" s="25">
        <v>2739</v>
      </c>
      <c r="DN11" s="29">
        <v>664</v>
      </c>
      <c r="DO11" s="25">
        <v>24939</v>
      </c>
      <c r="DP11" s="25">
        <v>2133</v>
      </c>
      <c r="DQ11" s="29">
        <v>27</v>
      </c>
      <c r="DR11" s="25">
        <v>13041</v>
      </c>
      <c r="DS11" s="25">
        <v>2038</v>
      </c>
      <c r="DT11" s="29">
        <v>530</v>
      </c>
      <c r="DU11" s="25">
        <v>25282</v>
      </c>
      <c r="DV11" s="25">
        <v>2062</v>
      </c>
      <c r="DW11" s="25">
        <v>1125</v>
      </c>
      <c r="DX11" s="25">
        <v>6470</v>
      </c>
      <c r="DY11" s="29">
        <v>644</v>
      </c>
      <c r="DZ11" s="29">
        <v>15</v>
      </c>
      <c r="EA11" s="25">
        <v>17564</v>
      </c>
      <c r="EB11" s="25">
        <v>1390</v>
      </c>
      <c r="EC11" s="29">
        <v>239</v>
      </c>
      <c r="ED11" s="25">
        <v>4865</v>
      </c>
      <c r="EE11" s="25">
        <v>1324</v>
      </c>
      <c r="EF11" s="29">
        <v>628</v>
      </c>
      <c r="EG11" s="25">
        <v>12674</v>
      </c>
      <c r="EH11" s="25">
        <v>4630</v>
      </c>
      <c r="EI11" s="25">
        <v>15069</v>
      </c>
      <c r="EJ11" s="25">
        <v>6318</v>
      </c>
      <c r="EK11" s="25">
        <v>10620</v>
      </c>
      <c r="EL11" s="25">
        <v>2208</v>
      </c>
      <c r="EM11" s="29">
        <v>400</v>
      </c>
      <c r="EN11" s="25">
        <v>7261</v>
      </c>
      <c r="EO11" s="25">
        <v>1252</v>
      </c>
      <c r="EP11" s="29">
        <v>59</v>
      </c>
      <c r="EQ11" s="25">
        <v>8382</v>
      </c>
      <c r="ER11" s="29">
        <v>990</v>
      </c>
      <c r="ES11" s="29">
        <v>274</v>
      </c>
      <c r="ET11" s="25">
        <v>3676</v>
      </c>
      <c r="EU11" s="29">
        <v>807</v>
      </c>
      <c r="EV11" s="29">
        <v>0</v>
      </c>
      <c r="EW11" s="25">
        <v>5365</v>
      </c>
      <c r="EX11" s="25">
        <v>1685</v>
      </c>
      <c r="EY11" s="27">
        <v>3363548</v>
      </c>
    </row>
    <row r="12" spans="1:172" ht="15" x14ac:dyDescent="0.2">
      <c r="E12" s="25">
        <f t="shared" ref="E12:BP12" si="0">SUM(E4:E11)</f>
        <v>205540</v>
      </c>
      <c r="F12" s="25">
        <f t="shared" si="0"/>
        <v>59635</v>
      </c>
      <c r="G12" s="25">
        <f t="shared" si="0"/>
        <v>171395</v>
      </c>
      <c r="H12" s="25">
        <f t="shared" si="0"/>
        <v>95234</v>
      </c>
      <c r="I12" s="25">
        <f t="shared" si="0"/>
        <v>213040</v>
      </c>
      <c r="J12" s="25">
        <f t="shared" si="0"/>
        <v>187349</v>
      </c>
      <c r="K12" s="25">
        <f t="shared" si="0"/>
        <v>456994</v>
      </c>
      <c r="L12" s="25">
        <f t="shared" si="0"/>
        <v>57753</v>
      </c>
      <c r="M12" s="25">
        <f t="shared" si="0"/>
        <v>21539</v>
      </c>
      <c r="N12" s="25">
        <f t="shared" si="0"/>
        <v>438679</v>
      </c>
      <c r="O12" s="25">
        <f t="shared" si="0"/>
        <v>122986</v>
      </c>
      <c r="P12" s="25">
        <f t="shared" si="0"/>
        <v>33348</v>
      </c>
      <c r="Q12" s="25">
        <f t="shared" si="0"/>
        <v>1216467</v>
      </c>
      <c r="R12" s="25">
        <f t="shared" si="0"/>
        <v>196546</v>
      </c>
      <c r="S12" s="25">
        <f t="shared" si="0"/>
        <v>93322</v>
      </c>
      <c r="T12" s="25">
        <f t="shared" si="0"/>
        <v>1538314</v>
      </c>
      <c r="U12" s="25">
        <f t="shared" si="0"/>
        <v>475221</v>
      </c>
      <c r="V12" s="25">
        <f t="shared" si="0"/>
        <v>128632</v>
      </c>
      <c r="W12" s="25">
        <f t="shared" si="0"/>
        <v>3650336</v>
      </c>
      <c r="X12" s="25">
        <f t="shared" si="0"/>
        <v>36149</v>
      </c>
      <c r="Y12" s="25">
        <f t="shared" si="0"/>
        <v>136669</v>
      </c>
      <c r="Z12" s="25">
        <f t="shared" si="0"/>
        <v>658028</v>
      </c>
      <c r="AA12" s="25">
        <f t="shared" si="0"/>
        <v>272745</v>
      </c>
      <c r="AB12" s="25">
        <f t="shared" si="0"/>
        <v>71652</v>
      </c>
      <c r="AC12" s="25">
        <f t="shared" si="0"/>
        <v>4309379</v>
      </c>
      <c r="AD12" s="25">
        <f t="shared" si="0"/>
        <v>63500</v>
      </c>
      <c r="AE12" s="25">
        <f t="shared" si="0"/>
        <v>289263</v>
      </c>
      <c r="AF12" s="25">
        <f t="shared" si="0"/>
        <v>1269203</v>
      </c>
      <c r="AG12" s="25">
        <f t="shared" si="0"/>
        <v>310933</v>
      </c>
      <c r="AH12" s="25">
        <f t="shared" si="0"/>
        <v>75946</v>
      </c>
      <c r="AI12" s="25">
        <f t="shared" si="0"/>
        <v>8414385</v>
      </c>
      <c r="AJ12" s="25">
        <f t="shared" si="0"/>
        <v>96004</v>
      </c>
      <c r="AK12" s="25">
        <f t="shared" si="0"/>
        <v>381831</v>
      </c>
      <c r="AL12" s="25">
        <f t="shared" si="0"/>
        <v>1755429</v>
      </c>
      <c r="AM12" s="25">
        <f t="shared" si="0"/>
        <v>664223</v>
      </c>
      <c r="AN12" s="25">
        <f t="shared" si="0"/>
        <v>184680</v>
      </c>
      <c r="AO12" s="25">
        <f t="shared" si="0"/>
        <v>8666326</v>
      </c>
      <c r="AP12" s="25">
        <f t="shared" si="0"/>
        <v>153189</v>
      </c>
      <c r="AQ12" s="25">
        <f t="shared" si="0"/>
        <v>686109</v>
      </c>
      <c r="AR12" s="25">
        <f t="shared" si="0"/>
        <v>2704262</v>
      </c>
      <c r="AS12" s="25">
        <f t="shared" si="0"/>
        <v>759158</v>
      </c>
      <c r="AT12" s="25">
        <f t="shared" si="0"/>
        <v>182081</v>
      </c>
      <c r="AU12" s="25">
        <f t="shared" si="0"/>
        <v>14339239</v>
      </c>
      <c r="AV12" s="25">
        <f t="shared" si="0"/>
        <v>188195</v>
      </c>
      <c r="AW12" s="25">
        <f t="shared" si="0"/>
        <v>694772</v>
      </c>
      <c r="AX12" s="25">
        <f t="shared" si="0"/>
        <v>3083230</v>
      </c>
      <c r="AY12" s="25">
        <f t="shared" si="0"/>
        <v>1036919</v>
      </c>
      <c r="AZ12" s="25">
        <f t="shared" si="0"/>
        <v>283270</v>
      </c>
      <c r="BA12" s="25">
        <f t="shared" si="0"/>
        <v>11583012</v>
      </c>
      <c r="BB12" s="25">
        <f t="shared" si="0"/>
        <v>206821</v>
      </c>
      <c r="BC12" s="25">
        <f t="shared" si="0"/>
        <v>895890</v>
      </c>
      <c r="BD12" s="25">
        <f t="shared" si="0"/>
        <v>3168346</v>
      </c>
      <c r="BE12" s="25">
        <f t="shared" si="0"/>
        <v>855197</v>
      </c>
      <c r="BF12" s="25">
        <f t="shared" si="0"/>
        <v>244185</v>
      </c>
      <c r="BG12" s="25">
        <f t="shared" si="0"/>
        <v>12394714</v>
      </c>
      <c r="BH12" s="25">
        <f t="shared" si="0"/>
        <v>109761</v>
      </c>
      <c r="BI12" s="25">
        <f t="shared" si="0"/>
        <v>334233</v>
      </c>
      <c r="BJ12" s="25">
        <f t="shared" si="0"/>
        <v>1426385</v>
      </c>
      <c r="BK12" s="25">
        <f t="shared" si="0"/>
        <v>388203</v>
      </c>
      <c r="BL12" s="25">
        <f t="shared" si="0"/>
        <v>115482</v>
      </c>
      <c r="BM12" s="25">
        <f t="shared" si="0"/>
        <v>5425746</v>
      </c>
      <c r="BN12" s="25">
        <f t="shared" si="0"/>
        <v>55103</v>
      </c>
      <c r="BO12" s="25">
        <f t="shared" si="0"/>
        <v>264896</v>
      </c>
      <c r="BP12" s="25">
        <f t="shared" si="0"/>
        <v>1096900</v>
      </c>
      <c r="BQ12" s="25">
        <f t="shared" ref="BQ12:EB12" si="1">SUM(BQ4:BQ11)</f>
        <v>283505</v>
      </c>
      <c r="BR12" s="25">
        <f t="shared" si="1"/>
        <v>85896</v>
      </c>
      <c r="BS12" s="25">
        <f t="shared" si="1"/>
        <v>5588483</v>
      </c>
      <c r="BT12" s="25">
        <f t="shared" si="1"/>
        <v>25302</v>
      </c>
      <c r="BU12" s="25">
        <f t="shared" si="1"/>
        <v>58404</v>
      </c>
      <c r="BV12" s="25">
        <f t="shared" si="1"/>
        <v>333473</v>
      </c>
      <c r="BW12" s="25">
        <f t="shared" si="1"/>
        <v>77890</v>
      </c>
      <c r="BX12" s="25">
        <f t="shared" si="1"/>
        <v>25649</v>
      </c>
      <c r="BY12" s="25">
        <f t="shared" si="1"/>
        <v>1716420</v>
      </c>
      <c r="BZ12" s="25">
        <f t="shared" si="1"/>
        <v>13907</v>
      </c>
      <c r="CA12" s="25">
        <f t="shared" si="1"/>
        <v>71396</v>
      </c>
      <c r="CB12" s="25">
        <f t="shared" si="1"/>
        <v>310580</v>
      </c>
      <c r="CC12" s="25">
        <f t="shared" si="1"/>
        <v>89284</v>
      </c>
      <c r="CD12" s="25">
        <f t="shared" si="1"/>
        <v>25637</v>
      </c>
      <c r="CE12" s="25">
        <f t="shared" si="1"/>
        <v>2587836</v>
      </c>
      <c r="CF12" s="25">
        <f t="shared" si="1"/>
        <v>151470</v>
      </c>
      <c r="CG12" s="25">
        <f t="shared" si="1"/>
        <v>52521</v>
      </c>
      <c r="CH12" s="25">
        <f t="shared" si="1"/>
        <v>756265</v>
      </c>
      <c r="CI12" s="25">
        <f t="shared" si="1"/>
        <v>184017</v>
      </c>
      <c r="CJ12" s="25">
        <f t="shared" si="1"/>
        <v>50313</v>
      </c>
      <c r="CK12" s="25">
        <f t="shared" si="1"/>
        <v>1142088</v>
      </c>
      <c r="CL12" s="25">
        <f t="shared" si="1"/>
        <v>81957</v>
      </c>
      <c r="CM12" s="25">
        <f t="shared" si="1"/>
        <v>24709</v>
      </c>
      <c r="CN12" s="25">
        <f t="shared" si="1"/>
        <v>391119</v>
      </c>
      <c r="CO12" s="25">
        <f t="shared" si="1"/>
        <v>114059</v>
      </c>
      <c r="CP12" s="25">
        <f t="shared" si="1"/>
        <v>40019</v>
      </c>
      <c r="CQ12" s="25">
        <f t="shared" si="1"/>
        <v>950469</v>
      </c>
      <c r="CR12" s="25">
        <f t="shared" si="1"/>
        <v>66972</v>
      </c>
      <c r="CS12" s="25">
        <f t="shared" si="1"/>
        <v>21294</v>
      </c>
      <c r="CT12" s="25">
        <f t="shared" si="1"/>
        <v>375178</v>
      </c>
      <c r="CU12" s="25">
        <f t="shared" si="1"/>
        <v>108737</v>
      </c>
      <c r="CV12" s="25">
        <f t="shared" si="1"/>
        <v>35323</v>
      </c>
      <c r="CW12" s="25">
        <f t="shared" si="1"/>
        <v>942306</v>
      </c>
      <c r="CX12" s="25">
        <f t="shared" si="1"/>
        <v>120622</v>
      </c>
      <c r="CY12" s="25">
        <f t="shared" si="1"/>
        <v>43168</v>
      </c>
      <c r="CZ12" s="25">
        <f t="shared" si="1"/>
        <v>654331</v>
      </c>
      <c r="DA12" s="25">
        <f t="shared" si="1"/>
        <v>200012</v>
      </c>
      <c r="DB12" s="25">
        <f t="shared" si="1"/>
        <v>62297</v>
      </c>
      <c r="DC12" s="25">
        <f t="shared" si="1"/>
        <v>1458176</v>
      </c>
      <c r="DD12" s="25">
        <f t="shared" si="1"/>
        <v>216442</v>
      </c>
      <c r="DE12" s="25">
        <f t="shared" si="1"/>
        <v>78216</v>
      </c>
      <c r="DF12" s="25">
        <f t="shared" si="1"/>
        <v>923107</v>
      </c>
      <c r="DG12" s="25">
        <f t="shared" si="1"/>
        <v>263268</v>
      </c>
      <c r="DH12" s="25">
        <f t="shared" si="1"/>
        <v>73173</v>
      </c>
      <c r="DI12" s="25">
        <f t="shared" si="1"/>
        <v>1426960</v>
      </c>
      <c r="DJ12" s="25">
        <f t="shared" si="1"/>
        <v>134473</v>
      </c>
      <c r="DK12" s="25">
        <f t="shared" si="1"/>
        <v>51325</v>
      </c>
      <c r="DL12" s="25">
        <f t="shared" si="1"/>
        <v>812114</v>
      </c>
      <c r="DM12" s="25">
        <f t="shared" si="1"/>
        <v>268587</v>
      </c>
      <c r="DN12" s="25">
        <f t="shared" si="1"/>
        <v>77326</v>
      </c>
      <c r="DO12" s="25">
        <f t="shared" si="1"/>
        <v>1469958</v>
      </c>
      <c r="DP12" s="25">
        <f t="shared" si="1"/>
        <v>111670</v>
      </c>
      <c r="DQ12" s="25">
        <f t="shared" si="1"/>
        <v>38190</v>
      </c>
      <c r="DR12" s="25">
        <f t="shared" si="1"/>
        <v>698725</v>
      </c>
      <c r="DS12" s="25">
        <f t="shared" si="1"/>
        <v>221730</v>
      </c>
      <c r="DT12" s="25">
        <f t="shared" si="1"/>
        <v>62570</v>
      </c>
      <c r="DU12" s="25">
        <f t="shared" si="1"/>
        <v>1101968</v>
      </c>
      <c r="DV12" s="25">
        <f t="shared" si="1"/>
        <v>90637</v>
      </c>
      <c r="DW12" s="25">
        <f t="shared" si="1"/>
        <v>30028</v>
      </c>
      <c r="DX12" s="25">
        <f t="shared" si="1"/>
        <v>422909</v>
      </c>
      <c r="DY12" s="25">
        <f t="shared" si="1"/>
        <v>127772</v>
      </c>
      <c r="DZ12" s="25">
        <f t="shared" si="1"/>
        <v>34353</v>
      </c>
      <c r="EA12" s="25">
        <f t="shared" si="1"/>
        <v>688278</v>
      </c>
      <c r="EB12" s="25">
        <f t="shared" si="1"/>
        <v>112352</v>
      </c>
      <c r="EC12" s="25">
        <f t="shared" ref="EC12:EY12" si="2">SUM(EC4:EC11)</f>
        <v>43914</v>
      </c>
      <c r="ED12" s="25">
        <f t="shared" si="2"/>
        <v>316071</v>
      </c>
      <c r="EE12" s="25">
        <f t="shared" si="2"/>
        <v>72556</v>
      </c>
      <c r="EF12" s="25">
        <f t="shared" si="2"/>
        <v>21943</v>
      </c>
      <c r="EG12" s="25">
        <f t="shared" si="2"/>
        <v>342842</v>
      </c>
      <c r="EH12" s="25">
        <f t="shared" si="2"/>
        <v>163420</v>
      </c>
      <c r="EI12" s="25">
        <f t="shared" si="2"/>
        <v>270678</v>
      </c>
      <c r="EJ12" s="25">
        <f t="shared" si="2"/>
        <v>193922</v>
      </c>
      <c r="EK12" s="25">
        <f t="shared" si="2"/>
        <v>323160</v>
      </c>
      <c r="EL12" s="25">
        <f t="shared" si="2"/>
        <v>68815</v>
      </c>
      <c r="EM12" s="25">
        <f t="shared" si="2"/>
        <v>26710</v>
      </c>
      <c r="EN12" s="25">
        <f t="shared" si="2"/>
        <v>329524</v>
      </c>
      <c r="EO12" s="25">
        <f t="shared" si="2"/>
        <v>114324</v>
      </c>
      <c r="EP12" s="25">
        <f t="shared" si="2"/>
        <v>26743</v>
      </c>
      <c r="EQ12" s="25">
        <f t="shared" si="2"/>
        <v>446809</v>
      </c>
      <c r="ER12" s="25">
        <f t="shared" si="2"/>
        <v>97137</v>
      </c>
      <c r="ES12" s="25">
        <f t="shared" si="2"/>
        <v>42736</v>
      </c>
      <c r="ET12" s="25">
        <f t="shared" si="2"/>
        <v>337187</v>
      </c>
      <c r="EU12" s="25">
        <f t="shared" si="2"/>
        <v>96216</v>
      </c>
      <c r="EV12" s="25">
        <f t="shared" si="2"/>
        <v>19937</v>
      </c>
      <c r="EW12" s="25">
        <f t="shared" si="2"/>
        <v>271946</v>
      </c>
      <c r="EX12" s="25">
        <f t="shared" si="2"/>
        <v>146988</v>
      </c>
      <c r="EY12" s="27">
        <f t="shared" si="2"/>
        <v>132324766</v>
      </c>
    </row>
    <row r="13" spans="1:172" x14ac:dyDescent="0.2">
      <c r="D13" s="19"/>
    </row>
    <row r="14" spans="1:172" x14ac:dyDescent="0.2">
      <c r="E14" s="20" t="s">
        <v>24</v>
      </c>
      <c r="F14" s="20" t="s">
        <v>25</v>
      </c>
      <c r="G14" s="20" t="s">
        <v>26</v>
      </c>
      <c r="H14" s="20" t="s">
        <v>27</v>
      </c>
      <c r="I14" s="20" t="s">
        <v>28</v>
      </c>
      <c r="J14" s="20" t="s">
        <v>29</v>
      </c>
      <c r="K14" s="22" t="s">
        <v>30</v>
      </c>
      <c r="L14" s="22" t="s">
        <v>31</v>
      </c>
      <c r="M14" s="22" t="s">
        <v>32</v>
      </c>
    </row>
    <row r="15" spans="1:172" x14ac:dyDescent="0.2">
      <c r="D15" s="21" t="s">
        <v>189</v>
      </c>
      <c r="E15" s="21">
        <f t="shared" ref="E15:E22" si="3">SUM(E4:V4)</f>
        <v>609137</v>
      </c>
      <c r="F15" s="21">
        <f t="shared" ref="F15:F22" si="4">SUM(W4:AH4)</f>
        <v>1076152</v>
      </c>
      <c r="G15" s="21">
        <f t="shared" ref="G15:G22" si="5">SUM(AI4:AT4)</f>
        <v>2509770</v>
      </c>
      <c r="H15" s="21">
        <f t="shared" ref="H15:H22" si="6">SUM(AU4:BF4)</f>
        <v>4657994</v>
      </c>
      <c r="I15" s="21">
        <f t="shared" ref="I15:I22" si="7">SUM(BG4:BR4)</f>
        <v>3330937</v>
      </c>
      <c r="J15" s="21">
        <f t="shared" ref="J15:J22" si="8">SUM(BS4:CD4)</f>
        <v>1460908</v>
      </c>
      <c r="K15" s="30">
        <f t="shared" ref="K15:K22" si="9">SUM(CE4:CP4)</f>
        <v>1060419</v>
      </c>
      <c r="L15" s="30">
        <f t="shared" ref="L15:L22" si="10">SUM(CQ4:EX4)</f>
        <v>3063513</v>
      </c>
      <c r="M15" s="21">
        <f t="shared" ref="M15:M22" si="11">SUM(E15:L15)</f>
        <v>17768830</v>
      </c>
    </row>
    <row r="16" spans="1:172" x14ac:dyDescent="0.2">
      <c r="D16" s="31" t="s">
        <v>191</v>
      </c>
      <c r="E16" s="21">
        <f t="shared" si="3"/>
        <v>1428514</v>
      </c>
      <c r="F16" s="21">
        <f t="shared" si="4"/>
        <v>2687217</v>
      </c>
      <c r="G16" s="21">
        <f t="shared" si="5"/>
        <v>6340882</v>
      </c>
      <c r="H16" s="21">
        <f t="shared" si="6"/>
        <v>10812509</v>
      </c>
      <c r="I16" s="21">
        <f t="shared" si="7"/>
        <v>7062773</v>
      </c>
      <c r="J16" s="21">
        <f t="shared" si="8"/>
        <v>2867438</v>
      </c>
      <c r="K16" s="30">
        <f t="shared" si="9"/>
        <v>1947721</v>
      </c>
      <c r="L16" s="30">
        <f t="shared" si="10"/>
        <v>6267246</v>
      </c>
      <c r="M16" s="21">
        <f t="shared" si="11"/>
        <v>39414300</v>
      </c>
    </row>
    <row r="17" spans="3:13" x14ac:dyDescent="0.2">
      <c r="D17" s="20" t="s">
        <v>192</v>
      </c>
      <c r="E17" s="20">
        <f t="shared" si="3"/>
        <v>1101100</v>
      </c>
      <c r="F17" s="20">
        <f t="shared" si="4"/>
        <v>2188526</v>
      </c>
      <c r="G17" s="20">
        <f t="shared" si="5"/>
        <v>5230625</v>
      </c>
      <c r="H17" s="20">
        <f t="shared" si="6"/>
        <v>7994285</v>
      </c>
      <c r="I17" s="20">
        <f t="shared" si="7"/>
        <v>4702274</v>
      </c>
      <c r="J17" s="20">
        <f t="shared" si="8"/>
        <v>1653540</v>
      </c>
      <c r="K17" s="32">
        <f t="shared" si="9"/>
        <v>1087715</v>
      </c>
      <c r="L17" s="32">
        <f t="shared" si="10"/>
        <v>3703287</v>
      </c>
      <c r="M17" s="20">
        <f t="shared" si="11"/>
        <v>27661352</v>
      </c>
    </row>
    <row r="18" spans="3:13" x14ac:dyDescent="0.2">
      <c r="D18" s="20" t="s">
        <v>193</v>
      </c>
      <c r="E18" s="20">
        <f t="shared" si="3"/>
        <v>903046</v>
      </c>
      <c r="F18" s="20">
        <f t="shared" si="4"/>
        <v>1968305</v>
      </c>
      <c r="G18" s="20">
        <f t="shared" si="5"/>
        <v>4458986</v>
      </c>
      <c r="H18" s="20">
        <f t="shared" si="6"/>
        <v>6229145</v>
      </c>
      <c r="I18" s="20">
        <f t="shared" si="7"/>
        <v>3532384</v>
      </c>
      <c r="J18" s="20">
        <f t="shared" si="8"/>
        <v>1222375</v>
      </c>
      <c r="K18" s="32">
        <f t="shared" si="9"/>
        <v>754936</v>
      </c>
      <c r="L18" s="32">
        <f t="shared" si="10"/>
        <v>2655835</v>
      </c>
      <c r="M18" s="20">
        <f t="shared" si="11"/>
        <v>21725012</v>
      </c>
    </row>
    <row r="19" spans="3:13" x14ac:dyDescent="0.2">
      <c r="D19" s="20" t="s">
        <v>194</v>
      </c>
      <c r="E19" s="20">
        <f t="shared" si="3"/>
        <v>588886</v>
      </c>
      <c r="F19" s="20">
        <f t="shared" si="4"/>
        <v>1349479</v>
      </c>
      <c r="G19" s="20">
        <f t="shared" si="5"/>
        <v>2938411</v>
      </c>
      <c r="H19" s="20">
        <f t="shared" si="6"/>
        <v>3668941</v>
      </c>
      <c r="I19" s="20">
        <f t="shared" si="7"/>
        <v>1818661</v>
      </c>
      <c r="J19" s="20">
        <f t="shared" si="8"/>
        <v>606675</v>
      </c>
      <c r="K19" s="32">
        <f t="shared" si="9"/>
        <v>355011</v>
      </c>
      <c r="L19" s="32">
        <f t="shared" si="10"/>
        <v>1374446</v>
      </c>
      <c r="M19" s="20">
        <f t="shared" si="11"/>
        <v>12700510</v>
      </c>
    </row>
    <row r="20" spans="3:13" x14ac:dyDescent="0.2">
      <c r="D20" s="20" t="s">
        <v>195</v>
      </c>
      <c r="E20" s="20">
        <f t="shared" si="3"/>
        <v>121017</v>
      </c>
      <c r="F20" s="20">
        <f t="shared" si="4"/>
        <v>274705</v>
      </c>
      <c r="G20" s="20">
        <f t="shared" si="5"/>
        <v>557677</v>
      </c>
      <c r="H20" s="20">
        <f t="shared" si="6"/>
        <v>632722</v>
      </c>
      <c r="I20" s="20">
        <f t="shared" si="7"/>
        <v>288323</v>
      </c>
      <c r="J20" s="20">
        <f t="shared" si="8"/>
        <v>84002</v>
      </c>
      <c r="K20" s="32">
        <f t="shared" si="9"/>
        <v>55380</v>
      </c>
      <c r="L20" s="32">
        <f t="shared" si="10"/>
        <v>207362</v>
      </c>
      <c r="M20" s="20">
        <f t="shared" si="11"/>
        <v>2221188</v>
      </c>
    </row>
    <row r="21" spans="3:13" x14ac:dyDescent="0.2">
      <c r="D21" s="33" t="s">
        <v>196</v>
      </c>
      <c r="E21" s="33">
        <f t="shared" si="3"/>
        <v>526268</v>
      </c>
      <c r="F21" s="33">
        <f t="shared" si="4"/>
        <v>1051884</v>
      </c>
      <c r="G21" s="33">
        <f t="shared" si="5"/>
        <v>1811481</v>
      </c>
      <c r="H21" s="33">
        <f t="shared" si="6"/>
        <v>1898449</v>
      </c>
      <c r="I21" s="33">
        <f t="shared" si="7"/>
        <v>943582</v>
      </c>
      <c r="J21" s="33">
        <f t="shared" si="8"/>
        <v>326432</v>
      </c>
      <c r="K21" s="34">
        <f t="shared" si="9"/>
        <v>209919</v>
      </c>
      <c r="L21" s="34">
        <f t="shared" si="10"/>
        <v>702011</v>
      </c>
      <c r="M21" s="33">
        <f t="shared" si="11"/>
        <v>7470026</v>
      </c>
    </row>
    <row r="22" spans="3:13" x14ac:dyDescent="0.2">
      <c r="D22" s="33" t="s">
        <v>197</v>
      </c>
      <c r="E22" s="34">
        <f t="shared" si="3"/>
        <v>434026</v>
      </c>
      <c r="F22" s="33">
        <f t="shared" si="4"/>
        <v>547535</v>
      </c>
      <c r="G22" s="33">
        <f t="shared" si="5"/>
        <v>799845</v>
      </c>
      <c r="H22" s="33">
        <f t="shared" si="6"/>
        <v>685031</v>
      </c>
      <c r="I22" s="33">
        <f t="shared" si="7"/>
        <v>301890</v>
      </c>
      <c r="J22" s="33">
        <f t="shared" si="8"/>
        <v>115055</v>
      </c>
      <c r="K22" s="34">
        <f t="shared" si="9"/>
        <v>105272</v>
      </c>
      <c r="L22" s="34">
        <f t="shared" si="10"/>
        <v>374894</v>
      </c>
      <c r="M22" s="33">
        <f t="shared" si="11"/>
        <v>3363548</v>
      </c>
    </row>
    <row r="23" spans="3:13" s="141" customFormat="1" x14ac:dyDescent="0.2">
      <c r="E23" s="143">
        <f t="shared" ref="E23:M23" si="12">SUM(E15:E22)</f>
        <v>5711994</v>
      </c>
      <c r="F23" s="143">
        <f t="shared" si="12"/>
        <v>11143803</v>
      </c>
      <c r="G23" s="143">
        <f t="shared" si="12"/>
        <v>24647677</v>
      </c>
      <c r="H23" s="143">
        <f t="shared" si="12"/>
        <v>36579076</v>
      </c>
      <c r="I23" s="143">
        <f t="shared" si="12"/>
        <v>21980824</v>
      </c>
      <c r="J23" s="143">
        <f t="shared" si="12"/>
        <v>8336425</v>
      </c>
      <c r="K23" s="143">
        <f t="shared" si="12"/>
        <v>5576373</v>
      </c>
      <c r="L23" s="143">
        <f t="shared" si="12"/>
        <v>18348594</v>
      </c>
      <c r="M23" s="143">
        <f t="shared" si="12"/>
        <v>132324766</v>
      </c>
    </row>
    <row r="24" spans="3:13" x14ac:dyDescent="0.2">
      <c r="D24" s="20" t="s">
        <v>198</v>
      </c>
      <c r="E24" s="20">
        <f t="shared" ref="E24:M24" si="13">(E15+E16)/E23</f>
        <v>0.35673199236553821</v>
      </c>
      <c r="F24" s="20">
        <f t="shared" si="13"/>
        <v>0.33770957724216771</v>
      </c>
      <c r="G24" s="20">
        <f t="shared" si="13"/>
        <v>0.35908665956633562</v>
      </c>
      <c r="H24" s="20">
        <f t="shared" si="13"/>
        <v>0.4229331271243702</v>
      </c>
      <c r="I24" s="33">
        <f t="shared" si="13"/>
        <v>0.47285351995903341</v>
      </c>
      <c r="J24" s="33">
        <f t="shared" si="13"/>
        <v>0.51920889350051136</v>
      </c>
      <c r="K24" s="33">
        <f t="shared" si="13"/>
        <v>0.53944382845265193</v>
      </c>
      <c r="L24" s="33">
        <f t="shared" si="13"/>
        <v>0.50852719287374282</v>
      </c>
      <c r="M24" s="20">
        <f t="shared" si="13"/>
        <v>0.43214230962630229</v>
      </c>
    </row>
    <row r="25" spans="3:13" x14ac:dyDescent="0.2">
      <c r="D25" s="20" t="s">
        <v>199</v>
      </c>
      <c r="E25" s="20">
        <f t="shared" ref="E25:M25" si="14">(E21+E22)/E23</f>
        <v>0.16811887407444756</v>
      </c>
      <c r="F25" s="20">
        <f t="shared" si="14"/>
        <v>0.14352541946407343</v>
      </c>
      <c r="G25" s="20">
        <f t="shared" si="14"/>
        <v>0.10594613033917963</v>
      </c>
      <c r="H25" s="20">
        <f t="shared" si="14"/>
        <v>7.0627262427295862E-2</v>
      </c>
      <c r="I25" s="20">
        <f t="shared" si="14"/>
        <v>5.6661752079903829E-2</v>
      </c>
      <c r="J25" s="20">
        <f t="shared" si="14"/>
        <v>5.2958792288061128E-2</v>
      </c>
      <c r="K25" s="20">
        <f t="shared" si="14"/>
        <v>5.6522581972188735E-2</v>
      </c>
      <c r="L25" s="20">
        <f t="shared" si="14"/>
        <v>5.8691417990937071E-2</v>
      </c>
      <c r="M25" s="20">
        <f t="shared" si="14"/>
        <v>8.1871098868975145E-2</v>
      </c>
    </row>
    <row r="26" spans="3:13" x14ac:dyDescent="0.2">
      <c r="C26" s="19" t="s">
        <v>200</v>
      </c>
    </row>
    <row r="27" spans="3:13" x14ac:dyDescent="0.2">
      <c r="E27" s="20" t="s">
        <v>24</v>
      </c>
      <c r="F27" s="20" t="s">
        <v>25</v>
      </c>
      <c r="G27" s="20" t="s">
        <v>26</v>
      </c>
      <c r="H27" s="20" t="s">
        <v>27</v>
      </c>
      <c r="I27" s="20" t="s">
        <v>28</v>
      </c>
      <c r="J27" s="20" t="s">
        <v>29</v>
      </c>
      <c r="K27" s="22" t="s">
        <v>30</v>
      </c>
      <c r="L27" s="22" t="s">
        <v>31</v>
      </c>
      <c r="M27" s="36" t="s">
        <v>201</v>
      </c>
    </row>
    <row r="28" spans="3:13" x14ac:dyDescent="0.2">
      <c r="C28" s="20">
        <v>2000</v>
      </c>
      <c r="D28" s="20" t="s">
        <v>202</v>
      </c>
      <c r="E28" s="20">
        <v>0.36718141779158148</v>
      </c>
      <c r="F28" s="20">
        <v>0.33887699381077946</v>
      </c>
      <c r="G28" s="20">
        <v>0.36752564618787642</v>
      </c>
      <c r="H28" s="20">
        <v>0.43793467106806988</v>
      </c>
      <c r="I28" s="20">
        <v>0.50678685339478258</v>
      </c>
      <c r="J28" s="20">
        <v>0.54110592159679671</v>
      </c>
      <c r="K28" s="20">
        <v>0.53231819077517772</v>
      </c>
      <c r="L28" s="20">
        <v>0.5363219460219828</v>
      </c>
      <c r="M28" s="20">
        <v>0.45431659719715295</v>
      </c>
    </row>
    <row r="29" spans="3:13" x14ac:dyDescent="0.2">
      <c r="D29" s="20" t="s">
        <v>497</v>
      </c>
      <c r="E29" s="20">
        <v>0.15313696955692063</v>
      </c>
      <c r="F29" s="20">
        <v>0.14887895257198869</v>
      </c>
      <c r="G29" s="20">
        <v>0.10229061479794252</v>
      </c>
      <c r="H29" s="20">
        <v>7.1548507547862128E-2</v>
      </c>
      <c r="I29" s="20">
        <v>5.2677608975427309E-2</v>
      </c>
      <c r="J29" s="20">
        <v>4.944431025618154E-2</v>
      </c>
      <c r="K29" s="20">
        <v>5.616229221128035E-2</v>
      </c>
      <c r="L29" s="20">
        <v>5.4704529058543727E-2</v>
      </c>
      <c r="M29" s="20">
        <v>7.7018533460132335E-2</v>
      </c>
    </row>
    <row r="31" spans="3:13" x14ac:dyDescent="0.2">
      <c r="C31" s="20">
        <v>2011</v>
      </c>
      <c r="D31" s="20" t="s">
        <v>202</v>
      </c>
      <c r="E31" s="20">
        <v>0.35673199236553821</v>
      </c>
      <c r="F31" s="20">
        <v>0.33770957724216771</v>
      </c>
      <c r="G31" s="20">
        <v>0.35908665956633562</v>
      </c>
      <c r="H31" s="20">
        <v>0.4229331271243702</v>
      </c>
      <c r="I31" s="20">
        <v>0.47285351995903341</v>
      </c>
      <c r="J31" s="20">
        <v>0.51920889350051136</v>
      </c>
      <c r="K31" s="20">
        <v>0.53944382845265193</v>
      </c>
      <c r="L31" s="20">
        <v>0.50852719287374282</v>
      </c>
      <c r="M31" s="20">
        <v>0.43214230962630229</v>
      </c>
    </row>
    <row r="32" spans="3:13" x14ac:dyDescent="0.2">
      <c r="D32" s="20" t="s">
        <v>497</v>
      </c>
      <c r="E32" s="20">
        <v>0.16811887407444756</v>
      </c>
      <c r="F32" s="20">
        <v>0.14352541946407343</v>
      </c>
      <c r="G32" s="20">
        <v>0.10594613033917963</v>
      </c>
      <c r="H32" s="20">
        <v>7.0627262427295862E-2</v>
      </c>
      <c r="I32" s="20">
        <v>5.6661752079903829E-2</v>
      </c>
      <c r="J32" s="20">
        <v>5.2958792288061128E-2</v>
      </c>
      <c r="K32" s="20">
        <v>5.6522581972188735E-2</v>
      </c>
      <c r="L32" s="20">
        <v>5.8691417990937071E-2</v>
      </c>
      <c r="M32" s="20">
        <v>8.1871098868975145E-2</v>
      </c>
    </row>
    <row r="34" spans="3:13" x14ac:dyDescent="0.2">
      <c r="E34" s="20">
        <f t="shared" ref="E34:M35" si="15">E31-E28</f>
        <v>-1.0449425426043268E-2</v>
      </c>
      <c r="F34" s="20">
        <f t="shared" si="15"/>
        <v>-1.1674165686117455E-3</v>
      </c>
      <c r="G34" s="20">
        <f t="shared" si="15"/>
        <v>-8.4389866215408005E-3</v>
      </c>
      <c r="H34" s="20">
        <f t="shared" si="15"/>
        <v>-1.500154394369968E-2</v>
      </c>
      <c r="I34" s="20">
        <f t="shared" si="15"/>
        <v>-3.3933333435749169E-2</v>
      </c>
      <c r="J34" s="20">
        <f t="shared" si="15"/>
        <v>-2.1897028096285354E-2</v>
      </c>
      <c r="K34" s="20">
        <f t="shared" si="15"/>
        <v>7.1256376774742058E-3</v>
      </c>
      <c r="L34" s="20">
        <f t="shared" si="15"/>
        <v>-2.7794753148239981E-2</v>
      </c>
      <c r="M34" s="20">
        <f t="shared" si="15"/>
        <v>-2.2174287570850659E-2</v>
      </c>
    </row>
    <row r="35" spans="3:13" x14ac:dyDescent="0.2">
      <c r="E35" s="20">
        <f t="shared" si="15"/>
        <v>1.4981904517526928E-2</v>
      </c>
      <c r="F35" s="20">
        <f t="shared" si="15"/>
        <v>-5.3535331079152537E-3</v>
      </c>
      <c r="G35" s="20">
        <f t="shared" si="15"/>
        <v>3.6555155412371088E-3</v>
      </c>
      <c r="H35" s="20">
        <f t="shared" si="15"/>
        <v>-9.212451205662664E-4</v>
      </c>
      <c r="I35" s="20">
        <f t="shared" si="15"/>
        <v>3.9841431044765202E-3</v>
      </c>
      <c r="J35" s="20">
        <f t="shared" si="15"/>
        <v>3.5144820318795886E-3</v>
      </c>
      <c r="K35" s="20">
        <f t="shared" si="15"/>
        <v>3.6028976090838466E-4</v>
      </c>
      <c r="L35" s="20">
        <f t="shared" si="15"/>
        <v>3.986888932393344E-3</v>
      </c>
      <c r="M35" s="20">
        <f t="shared" si="15"/>
        <v>4.85256540884281E-3</v>
      </c>
    </row>
    <row r="37" spans="3:13" ht="14.25" x14ac:dyDescent="0.2">
      <c r="C37" s="326" t="s">
        <v>204</v>
      </c>
      <c r="D37" s="326"/>
      <c r="E37" s="326"/>
      <c r="F37" s="326"/>
      <c r="G37" s="326"/>
      <c r="H37" s="326"/>
    </row>
    <row r="43" spans="3:13" s="141" customFormat="1" x14ac:dyDescent="0.2"/>
    <row r="54" spans="7:17" x14ac:dyDescent="0.2">
      <c r="Q54" s="37"/>
    </row>
    <row r="55" spans="7:17" x14ac:dyDescent="0.2">
      <c r="G55" s="19"/>
    </row>
    <row r="58" spans="7:17" x14ac:dyDescent="0.2">
      <c r="N58" s="39"/>
    </row>
    <row r="74" spans="7:7" x14ac:dyDescent="0.2">
      <c r="G74" s="19"/>
    </row>
    <row r="95" spans="8:8" x14ac:dyDescent="0.2">
      <c r="H95" s="19"/>
    </row>
    <row r="96" spans="8:8" x14ac:dyDescent="0.2">
      <c r="H96" s="19"/>
    </row>
  </sheetData>
  <mergeCells count="1">
    <mergeCell ref="C37:H3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workbookViewId="0">
      <selection activeCell="A23" sqref="A23:C23"/>
    </sheetView>
  </sheetViews>
  <sheetFormatPr defaultRowHeight="12.75" x14ac:dyDescent="0.2"/>
  <cols>
    <col min="1" max="1" width="39.42578125" style="2" customWidth="1"/>
    <col min="2" max="2" width="16.140625" style="2" customWidth="1"/>
    <col min="3" max="3" width="15.140625" style="2" customWidth="1"/>
    <col min="4" max="4" width="15.28515625" style="2" customWidth="1"/>
    <col min="5" max="5" width="10.5703125" style="2" bestFit="1" customWidth="1"/>
    <col min="6" max="6" width="11.140625" style="2" customWidth="1"/>
    <col min="7" max="7" width="9.85546875" style="2" bestFit="1" customWidth="1"/>
    <col min="8" max="9" width="8.85546875" style="2" bestFit="1" customWidth="1"/>
    <col min="10" max="10" width="9.85546875" style="2" bestFit="1" customWidth="1"/>
    <col min="11" max="11" width="10.85546875" style="2" bestFit="1" customWidth="1"/>
    <col min="12" max="12" width="9.85546875" style="2" customWidth="1"/>
    <col min="13" max="16" width="9.140625" style="2"/>
    <col min="17" max="17" width="12.7109375" style="2" customWidth="1"/>
    <col min="18" max="16384" width="9.140625" style="2"/>
  </cols>
  <sheetData>
    <row r="1" spans="1:28" ht="13.5" thickBot="1" x14ac:dyDescent="0.25">
      <c r="A1" s="1" t="s">
        <v>0</v>
      </c>
    </row>
    <row r="2" spans="1:28" ht="15.75" x14ac:dyDescent="0.2">
      <c r="A2" s="313" t="s">
        <v>1</v>
      </c>
      <c r="B2" s="314"/>
      <c r="C2" s="314"/>
      <c r="D2" s="315"/>
    </row>
    <row r="3" spans="1:28" ht="15.75" x14ac:dyDescent="0.2">
      <c r="A3" s="316" t="s">
        <v>3</v>
      </c>
      <c r="B3" s="318" t="s">
        <v>4</v>
      </c>
      <c r="C3" s="319"/>
      <c r="D3" s="320" t="s">
        <v>5</v>
      </c>
      <c r="J3" s="4"/>
    </row>
    <row r="4" spans="1:28" ht="15.75" x14ac:dyDescent="0.2">
      <c r="A4" s="317"/>
      <c r="D4" s="321"/>
      <c r="F4" s="318" t="s">
        <v>590</v>
      </c>
      <c r="G4" s="319"/>
    </row>
    <row r="5" spans="1:28" ht="15.75" x14ac:dyDescent="0.2">
      <c r="A5" s="5"/>
      <c r="B5" s="6" t="s">
        <v>6</v>
      </c>
      <c r="C5" s="6" t="s">
        <v>7</v>
      </c>
      <c r="D5" s="7"/>
      <c r="E5" s="145"/>
      <c r="F5" s="6" t="s">
        <v>6</v>
      </c>
      <c r="G5" s="6" t="s">
        <v>7</v>
      </c>
    </row>
    <row r="6" spans="1:28" ht="15.75" x14ac:dyDescent="0.2">
      <c r="A6" s="10" t="s">
        <v>10</v>
      </c>
      <c r="B6" s="11">
        <v>4025586</v>
      </c>
      <c r="C6" s="11">
        <v>1686408</v>
      </c>
      <c r="D6" s="12">
        <v>5711994</v>
      </c>
      <c r="E6" s="146"/>
      <c r="F6" s="303">
        <f>B6/1000000</f>
        <v>4.0255859999999997</v>
      </c>
      <c r="G6" s="303">
        <f>C6/1000000</f>
        <v>1.6864079999999999</v>
      </c>
    </row>
    <row r="7" spans="1:28" ht="15.75" x14ac:dyDescent="0.2">
      <c r="A7" s="10" t="s">
        <v>11</v>
      </c>
      <c r="B7" s="11">
        <v>3432630</v>
      </c>
      <c r="C7" s="11">
        <v>1392949</v>
      </c>
      <c r="D7" s="12">
        <v>4825579</v>
      </c>
      <c r="E7" s="146"/>
      <c r="F7" s="303">
        <f t="shared" ref="F7:F20" si="0">B7/1000000</f>
        <v>3.4326300000000001</v>
      </c>
      <c r="G7" s="303">
        <f t="shared" ref="G7:G20" si="1">C7/1000000</f>
        <v>1.392949</v>
      </c>
    </row>
    <row r="8" spans="1:28" ht="15.75" x14ac:dyDescent="0.2">
      <c r="A8" s="10" t="s">
        <v>12</v>
      </c>
      <c r="B8" s="11">
        <v>4146016</v>
      </c>
      <c r="C8" s="11">
        <v>2172208</v>
      </c>
      <c r="D8" s="12">
        <v>6318224</v>
      </c>
      <c r="E8" s="146"/>
      <c r="F8" s="303">
        <f t="shared" si="0"/>
        <v>4.1460160000000004</v>
      </c>
      <c r="G8" s="303">
        <f t="shared" si="1"/>
        <v>2.1722079999999999</v>
      </c>
      <c r="H8" s="1"/>
      <c r="AB8" s="15"/>
    </row>
    <row r="9" spans="1:28" ht="15.75" x14ac:dyDescent="0.2">
      <c r="A9" s="10" t="s">
        <v>13</v>
      </c>
      <c r="B9" s="11">
        <v>7290661</v>
      </c>
      <c r="C9" s="11">
        <v>4205891</v>
      </c>
      <c r="D9" s="12">
        <v>11496552</v>
      </c>
      <c r="E9" s="146"/>
      <c r="F9" s="303">
        <f t="shared" si="0"/>
        <v>7.2906610000000001</v>
      </c>
      <c r="G9" s="303">
        <f t="shared" si="1"/>
        <v>4.2058910000000003</v>
      </c>
    </row>
    <row r="10" spans="1:28" ht="15.75" x14ac:dyDescent="0.2">
      <c r="A10" s="10" t="s">
        <v>14</v>
      </c>
      <c r="B10" s="11">
        <v>7380297</v>
      </c>
      <c r="C10" s="11">
        <v>5770828</v>
      </c>
      <c r="D10" s="12">
        <v>13151125</v>
      </c>
      <c r="E10" s="146"/>
      <c r="F10" s="303">
        <f t="shared" si="0"/>
        <v>7.3802969999999997</v>
      </c>
      <c r="G10" s="303">
        <f t="shared" si="1"/>
        <v>5.7708279999999998</v>
      </c>
    </row>
    <row r="11" spans="1:28" ht="15.75" x14ac:dyDescent="0.2">
      <c r="A11" s="10" t="s">
        <v>15</v>
      </c>
      <c r="B11" s="11">
        <v>9980940</v>
      </c>
      <c r="C11" s="11">
        <v>9644685</v>
      </c>
      <c r="D11" s="12">
        <v>19625625</v>
      </c>
      <c r="E11" s="146"/>
      <c r="F11" s="303">
        <f t="shared" si="0"/>
        <v>9.9809400000000004</v>
      </c>
      <c r="G11" s="303">
        <f t="shared" si="1"/>
        <v>9.6446850000000008</v>
      </c>
    </row>
    <row r="12" spans="1:28" ht="15.75" x14ac:dyDescent="0.2">
      <c r="A12" s="10" t="s">
        <v>16</v>
      </c>
      <c r="B12" s="11">
        <v>7599243</v>
      </c>
      <c r="C12" s="11">
        <v>9354208</v>
      </c>
      <c r="D12" s="12">
        <v>16953451</v>
      </c>
      <c r="E12" s="146"/>
      <c r="F12" s="303">
        <f t="shared" si="0"/>
        <v>7.5992430000000004</v>
      </c>
      <c r="G12" s="303">
        <f t="shared" si="1"/>
        <v>9.3542079999999999</v>
      </c>
    </row>
    <row r="13" spans="1:28" ht="15.75" x14ac:dyDescent="0.2">
      <c r="A13" s="10" t="s">
        <v>17</v>
      </c>
      <c r="B13" s="11">
        <v>6952482</v>
      </c>
      <c r="C13" s="11">
        <v>7816296</v>
      </c>
      <c r="D13" s="12">
        <v>14768778</v>
      </c>
      <c r="E13" s="146"/>
      <c r="F13" s="303">
        <f t="shared" si="0"/>
        <v>6.9524819999999998</v>
      </c>
      <c r="G13" s="303">
        <f t="shared" si="1"/>
        <v>7.8162960000000004</v>
      </c>
    </row>
    <row r="14" spans="1:28" ht="15.75" x14ac:dyDescent="0.2">
      <c r="A14" s="10" t="s">
        <v>18</v>
      </c>
      <c r="B14" s="11">
        <v>3082015</v>
      </c>
      <c r="C14" s="11">
        <v>4130031</v>
      </c>
      <c r="D14" s="12">
        <v>7212046</v>
      </c>
      <c r="E14" s="146"/>
      <c r="F14" s="303">
        <f t="shared" si="0"/>
        <v>3.0820150000000002</v>
      </c>
      <c r="G14" s="303">
        <f t="shared" si="1"/>
        <v>4.1300309999999998</v>
      </c>
    </row>
    <row r="15" spans="1:28" ht="15.75" x14ac:dyDescent="0.2">
      <c r="A15" s="10" t="s">
        <v>19</v>
      </c>
      <c r="B15" s="11">
        <v>3827701</v>
      </c>
      <c r="C15" s="11">
        <v>4508724</v>
      </c>
      <c r="D15" s="12">
        <v>8336425</v>
      </c>
      <c r="E15" s="146"/>
      <c r="F15" s="303">
        <f t="shared" si="0"/>
        <v>3.8277009999999998</v>
      </c>
      <c r="G15" s="303">
        <f t="shared" si="1"/>
        <v>4.508724</v>
      </c>
    </row>
    <row r="16" spans="1:28" ht="15.75" x14ac:dyDescent="0.2">
      <c r="A16" s="10" t="s">
        <v>20</v>
      </c>
      <c r="B16" s="11">
        <v>1703629</v>
      </c>
      <c r="C16" s="11">
        <v>2078793</v>
      </c>
      <c r="D16" s="12">
        <v>3782422</v>
      </c>
      <c r="E16" s="146"/>
      <c r="F16" s="303">
        <f t="shared" si="0"/>
        <v>1.7036290000000001</v>
      </c>
      <c r="G16" s="303">
        <f t="shared" si="1"/>
        <v>2.0787930000000001</v>
      </c>
    </row>
    <row r="17" spans="1:7" ht="15.75" x14ac:dyDescent="0.2">
      <c r="A17" s="10" t="s">
        <v>21</v>
      </c>
      <c r="B17" s="11">
        <v>839105</v>
      </c>
      <c r="C17" s="11">
        <v>954846</v>
      </c>
      <c r="D17" s="12">
        <v>1793951</v>
      </c>
      <c r="E17" s="146"/>
      <c r="F17" s="303">
        <f t="shared" si="0"/>
        <v>0.83910499999999999</v>
      </c>
      <c r="G17" s="303">
        <f t="shared" si="1"/>
        <v>0.95484599999999997</v>
      </c>
    </row>
    <row r="18" spans="1:7" ht="15.75" x14ac:dyDescent="0.2">
      <c r="A18" s="10" t="s">
        <v>22</v>
      </c>
      <c r="B18" s="11">
        <v>4805136</v>
      </c>
      <c r="C18" s="11">
        <v>4558740</v>
      </c>
      <c r="D18" s="12">
        <v>9363876</v>
      </c>
      <c r="E18" s="146"/>
      <c r="F18" s="303">
        <f t="shared" si="0"/>
        <v>4.8051360000000001</v>
      </c>
      <c r="G18" s="303">
        <f t="shared" si="1"/>
        <v>4.5587400000000002</v>
      </c>
    </row>
    <row r="19" spans="1:7" ht="15.75" x14ac:dyDescent="0.2">
      <c r="A19" s="10" t="s">
        <v>23</v>
      </c>
      <c r="B19" s="11">
        <v>4787509</v>
      </c>
      <c r="C19" s="11">
        <v>4197209</v>
      </c>
      <c r="D19" s="12">
        <v>8984718</v>
      </c>
      <c r="E19" s="146"/>
      <c r="F19" s="303">
        <f t="shared" si="0"/>
        <v>4.787509</v>
      </c>
      <c r="G19" s="303">
        <f t="shared" si="1"/>
        <v>4.197209</v>
      </c>
    </row>
    <row r="20" spans="1:7" ht="15.75" x14ac:dyDescent="0.2">
      <c r="A20" s="10" t="s">
        <v>5</v>
      </c>
      <c r="B20" s="11">
        <v>69852950</v>
      </c>
      <c r="C20" s="11">
        <v>62471816</v>
      </c>
      <c r="D20" s="12">
        <v>132324766</v>
      </c>
      <c r="E20" s="146"/>
      <c r="F20" s="303">
        <f t="shared" si="0"/>
        <v>69.852950000000007</v>
      </c>
      <c r="G20" s="303">
        <f t="shared" si="1"/>
        <v>62.471815999999997</v>
      </c>
    </row>
    <row r="23" spans="1:7" x14ac:dyDescent="0.2">
      <c r="A23" s="323" t="s">
        <v>2</v>
      </c>
      <c r="B23" s="323"/>
      <c r="C23" s="323"/>
    </row>
    <row r="43" spans="2:13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2:13" x14ac:dyDescent="0.2">
      <c r="B44" s="123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2:13" x14ac:dyDescent="0.2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2"/>
    </row>
    <row r="46" spans="2:13" x14ac:dyDescent="0.2">
      <c r="B46" s="125"/>
      <c r="C46" s="124"/>
      <c r="D46" s="124"/>
      <c r="E46" s="124"/>
      <c r="F46" s="124"/>
      <c r="G46" s="124"/>
      <c r="H46" s="124"/>
      <c r="I46" s="124"/>
      <c r="J46" s="124"/>
      <c r="K46" s="124"/>
      <c r="L46" s="122"/>
      <c r="M46" s="122"/>
    </row>
    <row r="47" spans="2:13" ht="15" x14ac:dyDescent="0.2">
      <c r="B47" s="125"/>
      <c r="C47" s="126"/>
      <c r="D47" s="126"/>
      <c r="E47" s="124"/>
      <c r="F47" s="124"/>
      <c r="G47" s="124"/>
      <c r="H47" s="124"/>
      <c r="I47" s="124"/>
      <c r="J47" s="124"/>
      <c r="K47" s="124"/>
      <c r="L47" s="122"/>
      <c r="M47" s="122"/>
    </row>
    <row r="48" spans="2:13" ht="15" x14ac:dyDescent="0.2">
      <c r="B48" s="125"/>
      <c r="C48" s="123"/>
      <c r="D48" s="126"/>
      <c r="E48" s="124"/>
      <c r="F48" s="124"/>
      <c r="G48" s="124"/>
      <c r="H48" s="124"/>
      <c r="I48" s="124"/>
      <c r="J48" s="124"/>
      <c r="K48" s="124"/>
      <c r="L48" s="122"/>
      <c r="M48" s="122"/>
    </row>
    <row r="49" spans="2:17" s="122" customFormat="1" ht="15" x14ac:dyDescent="0.2">
      <c r="B49" s="125"/>
      <c r="C49" s="127"/>
      <c r="D49" s="126"/>
      <c r="E49" s="124"/>
      <c r="F49" s="124"/>
      <c r="G49" s="124"/>
      <c r="H49" s="124"/>
      <c r="I49" s="124"/>
      <c r="J49" s="124"/>
      <c r="K49" s="124"/>
    </row>
    <row r="50" spans="2:17" s="122" customFormat="1" ht="15" x14ac:dyDescent="0.2">
      <c r="B50" s="125"/>
      <c r="C50" s="128"/>
      <c r="D50" s="126"/>
      <c r="E50" s="124"/>
      <c r="F50" s="124"/>
      <c r="G50" s="124"/>
      <c r="H50" s="124"/>
      <c r="I50" s="124"/>
      <c r="J50" s="124"/>
      <c r="K50" s="124"/>
    </row>
    <row r="51" spans="2:17" s="122" customFormat="1" ht="15" x14ac:dyDescent="0.2">
      <c r="B51" s="125"/>
      <c r="C51" s="127"/>
      <c r="D51" s="126"/>
      <c r="E51" s="124"/>
      <c r="F51" s="124"/>
      <c r="G51" s="124"/>
      <c r="H51" s="124"/>
      <c r="I51" s="124"/>
      <c r="J51" s="124"/>
      <c r="K51" s="124"/>
    </row>
    <row r="52" spans="2:17" s="122" customFormat="1" x14ac:dyDescent="0.2">
      <c r="B52" s="123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2:17" s="122" customFormat="1" x14ac:dyDescent="0.2">
      <c r="B53" s="123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2:17" s="122" customFormat="1" ht="18" customHeight="1" x14ac:dyDescent="0.2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2:17" s="122" customFormat="1" ht="15.75" x14ac:dyDescent="0.2">
      <c r="B55" s="132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</row>
    <row r="56" spans="2:17" s="122" customFormat="1" ht="15.75" x14ac:dyDescent="0.2">
      <c r="B56" s="132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</row>
    <row r="57" spans="2:17" s="122" customFormat="1" ht="15.75" x14ac:dyDescent="0.2">
      <c r="B57" s="132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58" spans="2:17" s="134" customFormat="1" ht="11.25" x14ac:dyDescent="0.2">
      <c r="B58" s="133"/>
      <c r="C58" s="129"/>
      <c r="Q58" s="131"/>
    </row>
    <row r="59" spans="2:17" s="122" customFormat="1" x14ac:dyDescent="0.2"/>
    <row r="60" spans="2:17" s="122" customFormat="1" x14ac:dyDescent="0.2"/>
    <row r="61" spans="2:17" s="122" customFormat="1" x14ac:dyDescent="0.2"/>
    <row r="62" spans="2:17" s="122" customFormat="1" x14ac:dyDescent="0.2"/>
    <row r="63" spans="2:17" s="122" customFormat="1" x14ac:dyDescent="0.2"/>
    <row r="64" spans="2:17" s="122" customFormat="1" x14ac:dyDescent="0.2"/>
    <row r="65" s="122" customFormat="1" x14ac:dyDescent="0.2"/>
    <row r="66" s="122" customFormat="1" x14ac:dyDescent="0.2"/>
    <row r="67" s="122" customFormat="1" x14ac:dyDescent="0.2"/>
    <row r="68" s="122" customFormat="1" x14ac:dyDescent="0.2"/>
    <row r="69" s="122" customFormat="1" x14ac:dyDescent="0.2"/>
    <row r="70" s="122" customFormat="1" x14ac:dyDescent="0.2"/>
    <row r="71" s="122" customFormat="1" x14ac:dyDescent="0.2"/>
    <row r="72" s="122" customFormat="1" x14ac:dyDescent="0.2"/>
    <row r="73" s="122" customFormat="1" x14ac:dyDescent="0.2"/>
    <row r="74" s="122" customFormat="1" x14ac:dyDescent="0.2"/>
    <row r="75" s="122" customFormat="1" x14ac:dyDescent="0.2"/>
    <row r="76" s="122" customFormat="1" x14ac:dyDescent="0.2"/>
    <row r="77" s="122" customFormat="1" x14ac:dyDescent="0.2"/>
    <row r="78" s="122" customFormat="1" x14ac:dyDescent="0.2"/>
    <row r="79" s="122" customFormat="1" x14ac:dyDescent="0.2"/>
    <row r="80" s="122" customFormat="1" x14ac:dyDescent="0.2"/>
    <row r="81" s="122" customFormat="1" x14ac:dyDescent="0.2"/>
    <row r="82" s="122" customFormat="1" x14ac:dyDescent="0.2"/>
    <row r="83" s="122" customFormat="1" x14ac:dyDescent="0.2"/>
    <row r="84" s="122" customFormat="1" x14ac:dyDescent="0.2"/>
    <row r="85" s="122" customFormat="1" x14ac:dyDescent="0.2"/>
    <row r="86" s="122" customFormat="1" x14ac:dyDescent="0.2"/>
    <row r="87" s="122" customFormat="1" x14ac:dyDescent="0.2"/>
    <row r="88" s="122" customFormat="1" x14ac:dyDescent="0.2"/>
    <row r="89" s="122" customFormat="1" x14ac:dyDescent="0.2"/>
    <row r="90" s="122" customFormat="1" x14ac:dyDescent="0.2"/>
    <row r="91" s="122" customFormat="1" x14ac:dyDescent="0.2"/>
    <row r="92" s="122" customFormat="1" x14ac:dyDescent="0.2"/>
    <row r="93" s="122" customFormat="1" x14ac:dyDescent="0.2"/>
    <row r="94" s="122" customFormat="1" x14ac:dyDescent="0.2"/>
    <row r="95" s="122" customFormat="1" x14ac:dyDescent="0.2"/>
    <row r="96" s="122" customFormat="1" x14ac:dyDescent="0.2"/>
    <row r="97" spans="5:7" s="122" customFormat="1" x14ac:dyDescent="0.2"/>
    <row r="98" spans="5:7" s="122" customFormat="1" x14ac:dyDescent="0.2"/>
    <row r="99" spans="5:7" s="122" customFormat="1" x14ac:dyDescent="0.2"/>
    <row r="100" spans="5:7" s="122" customFormat="1" x14ac:dyDescent="0.2">
      <c r="E100" s="125"/>
    </row>
    <row r="101" spans="5:7" s="122" customFormat="1" x14ac:dyDescent="0.2"/>
    <row r="102" spans="5:7" s="122" customFormat="1" x14ac:dyDescent="0.2">
      <c r="E102" s="123"/>
      <c r="G102" s="123"/>
    </row>
    <row r="103" spans="5:7" s="122" customFormat="1" x14ac:dyDescent="0.2"/>
    <row r="104" spans="5:7" s="122" customFormat="1" x14ac:dyDescent="0.2"/>
    <row r="105" spans="5:7" s="122" customFormat="1" x14ac:dyDescent="0.2"/>
    <row r="106" spans="5:7" s="122" customFormat="1" x14ac:dyDescent="0.2"/>
    <row r="107" spans="5:7" s="122" customFormat="1" x14ac:dyDescent="0.2"/>
    <row r="108" spans="5:7" s="122" customFormat="1" x14ac:dyDescent="0.2"/>
    <row r="109" spans="5:7" s="122" customFormat="1" x14ac:dyDescent="0.2"/>
    <row r="110" spans="5:7" s="122" customFormat="1" x14ac:dyDescent="0.2"/>
    <row r="111" spans="5:7" s="122" customFormat="1" x14ac:dyDescent="0.2"/>
    <row r="112" spans="5:7" s="122" customFormat="1" x14ac:dyDescent="0.2"/>
    <row r="113" spans="3:6" s="122" customFormat="1" x14ac:dyDescent="0.2"/>
    <row r="114" spans="3:6" s="122" customFormat="1" x14ac:dyDescent="0.2"/>
    <row r="115" spans="3:6" s="122" customFormat="1" x14ac:dyDescent="0.2"/>
    <row r="116" spans="3:6" s="122" customFormat="1" x14ac:dyDescent="0.2"/>
    <row r="117" spans="3:6" s="122" customFormat="1" x14ac:dyDescent="0.2"/>
    <row r="118" spans="3:6" s="122" customFormat="1" x14ac:dyDescent="0.2"/>
    <row r="119" spans="3:6" s="122" customFormat="1" x14ac:dyDescent="0.2"/>
    <row r="120" spans="3:6" s="122" customFormat="1" x14ac:dyDescent="0.2">
      <c r="C120" s="123"/>
      <c r="D120" s="123"/>
      <c r="E120" s="125"/>
    </row>
    <row r="121" spans="3:6" s="122" customFormat="1" x14ac:dyDescent="0.2">
      <c r="D121" s="124"/>
      <c r="E121" s="124"/>
    </row>
    <row r="122" spans="3:6" s="122" customFormat="1" x14ac:dyDescent="0.2">
      <c r="D122" s="124"/>
      <c r="E122" s="124"/>
    </row>
    <row r="123" spans="3:6" s="122" customFormat="1" x14ac:dyDescent="0.2">
      <c r="D123" s="124"/>
      <c r="E123" s="124"/>
    </row>
    <row r="124" spans="3:6" s="122" customFormat="1" x14ac:dyDescent="0.2">
      <c r="D124" s="124"/>
      <c r="E124" s="124"/>
    </row>
    <row r="125" spans="3:6" s="122" customFormat="1" x14ac:dyDescent="0.2">
      <c r="D125" s="124"/>
      <c r="E125" s="124"/>
    </row>
    <row r="126" spans="3:6" s="122" customFormat="1" x14ac:dyDescent="0.2">
      <c r="D126" s="124"/>
      <c r="E126" s="124"/>
      <c r="F126" s="135"/>
    </row>
    <row r="127" spans="3:6" s="122" customFormat="1" x14ac:dyDescent="0.2">
      <c r="D127" s="124"/>
      <c r="E127" s="124"/>
    </row>
    <row r="128" spans="3:6" s="122" customFormat="1" x14ac:dyDescent="0.2">
      <c r="D128" s="124"/>
      <c r="E128" s="124"/>
    </row>
    <row r="129" spans="2:5" s="122" customFormat="1" x14ac:dyDescent="0.2">
      <c r="D129" s="124"/>
      <c r="E129" s="124"/>
    </row>
    <row r="130" spans="2:5" s="122" customFormat="1" x14ac:dyDescent="0.2"/>
    <row r="131" spans="2:5" s="122" customFormat="1" x14ac:dyDescent="0.2">
      <c r="C131" s="123"/>
      <c r="D131" s="123"/>
    </row>
    <row r="132" spans="2:5" s="122" customFormat="1" x14ac:dyDescent="0.2">
      <c r="B132" s="136"/>
      <c r="C132" s="136"/>
    </row>
    <row r="133" spans="2:5" s="122" customFormat="1" x14ac:dyDescent="0.2">
      <c r="B133" s="136"/>
      <c r="C133" s="136"/>
    </row>
    <row r="134" spans="2:5" s="122" customFormat="1" x14ac:dyDescent="0.2">
      <c r="B134" s="136"/>
      <c r="C134" s="136"/>
    </row>
    <row r="135" spans="2:5" s="122" customFormat="1" x14ac:dyDescent="0.2">
      <c r="B135" s="136"/>
      <c r="C135" s="136"/>
    </row>
    <row r="136" spans="2:5" s="122" customFormat="1" x14ac:dyDescent="0.2">
      <c r="B136" s="136"/>
      <c r="C136" s="136"/>
    </row>
    <row r="137" spans="2:5" s="122" customFormat="1" x14ac:dyDescent="0.2">
      <c r="B137" s="136"/>
      <c r="C137" s="136"/>
    </row>
    <row r="138" spans="2:5" s="122" customFormat="1" x14ac:dyDescent="0.2">
      <c r="B138" s="136"/>
      <c r="C138" s="136"/>
    </row>
    <row r="139" spans="2:5" s="122" customFormat="1" x14ac:dyDescent="0.2">
      <c r="B139" s="136"/>
      <c r="C139" s="136"/>
    </row>
    <row r="140" spans="2:5" s="122" customFormat="1" x14ac:dyDescent="0.2">
      <c r="B140" s="136"/>
      <c r="C140" s="136"/>
    </row>
    <row r="141" spans="2:5" s="122" customFormat="1" x14ac:dyDescent="0.2"/>
    <row r="142" spans="2:5" s="122" customFormat="1" x14ac:dyDescent="0.2"/>
    <row r="143" spans="2:5" s="122" customFormat="1" x14ac:dyDescent="0.2"/>
    <row r="144" spans="2:5" s="122" customFormat="1" x14ac:dyDescent="0.2"/>
    <row r="145" s="122" customFormat="1" x14ac:dyDescent="0.2"/>
    <row r="146" s="122" customFormat="1" x14ac:dyDescent="0.2"/>
    <row r="147" s="122" customFormat="1" x14ac:dyDescent="0.2"/>
    <row r="148" s="122" customFormat="1" x14ac:dyDescent="0.2"/>
  </sheetData>
  <mergeCells count="6">
    <mergeCell ref="A23:C23"/>
    <mergeCell ref="F4:G4"/>
    <mergeCell ref="A2:D2"/>
    <mergeCell ref="A3:A4"/>
    <mergeCell ref="B3:C3"/>
    <mergeCell ref="D3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A3" sqref="A3:D3"/>
    </sheetView>
  </sheetViews>
  <sheetFormatPr defaultRowHeight="12.75" x14ac:dyDescent="0.2"/>
  <cols>
    <col min="1" max="1" width="14.42578125" style="2" customWidth="1"/>
    <col min="2" max="2" width="17.5703125" style="2" customWidth="1"/>
    <col min="3" max="3" width="13.7109375" style="2" customWidth="1"/>
    <col min="4" max="4" width="21.42578125" style="2" customWidth="1"/>
    <col min="5" max="5" width="20.140625" style="2" customWidth="1"/>
    <col min="6" max="16" width="13.7109375" style="2" customWidth="1"/>
    <col min="17" max="17" width="11.85546875" style="2" customWidth="1"/>
    <col min="18" max="18" width="11.5703125" style="2" customWidth="1"/>
    <col min="19" max="19" width="11.85546875" style="2" customWidth="1"/>
    <col min="20" max="20" width="12.140625" style="2" customWidth="1"/>
    <col min="21" max="16384" width="9.140625" style="2"/>
  </cols>
  <sheetData>
    <row r="1" spans="1:20" x14ac:dyDescent="0.2">
      <c r="A1" s="1" t="s">
        <v>205</v>
      </c>
    </row>
    <row r="3" spans="1:20" x14ac:dyDescent="0.2">
      <c r="A3" s="322" t="s">
        <v>507</v>
      </c>
      <c r="B3" s="322"/>
      <c r="C3" s="322"/>
      <c r="D3" s="322"/>
      <c r="E3" s="147"/>
      <c r="F3" s="147"/>
      <c r="G3" s="149" t="s">
        <v>207</v>
      </c>
      <c r="H3" s="41" t="s">
        <v>208</v>
      </c>
      <c r="I3" s="41" t="s">
        <v>209</v>
      </c>
      <c r="J3" s="41" t="s">
        <v>210</v>
      </c>
      <c r="K3" s="41" t="s">
        <v>211</v>
      </c>
      <c r="L3" s="41" t="s">
        <v>212</v>
      </c>
      <c r="M3" s="41" t="s">
        <v>213</v>
      </c>
      <c r="N3" s="41" t="s">
        <v>214</v>
      </c>
      <c r="O3" s="41" t="s">
        <v>215</v>
      </c>
      <c r="P3" s="41" t="s">
        <v>216</v>
      </c>
      <c r="Q3" s="41" t="s">
        <v>217</v>
      </c>
      <c r="R3" s="41" t="s">
        <v>218</v>
      </c>
      <c r="S3" s="41" t="s">
        <v>219</v>
      </c>
      <c r="T3" s="42" t="s">
        <v>220</v>
      </c>
    </row>
    <row r="4" spans="1:20" ht="15" x14ac:dyDescent="0.2">
      <c r="E4" s="148" t="s">
        <v>221</v>
      </c>
      <c r="F4" s="11">
        <v>5241323</v>
      </c>
      <c r="G4" s="11">
        <v>4394625</v>
      </c>
      <c r="H4" s="11">
        <v>5837685</v>
      </c>
      <c r="I4" s="11">
        <v>10475346</v>
      </c>
      <c r="J4" s="11">
        <v>12166392</v>
      </c>
      <c r="K4" s="11">
        <v>17934166</v>
      </c>
      <c r="L4" s="11">
        <v>15630459</v>
      </c>
      <c r="M4" s="11">
        <v>12985122</v>
      </c>
      <c r="N4" s="11">
        <v>6338291</v>
      </c>
      <c r="O4" s="11">
        <v>7179213</v>
      </c>
      <c r="P4" s="11">
        <v>3217296</v>
      </c>
      <c r="Q4" s="11">
        <v>1504201</v>
      </c>
      <c r="R4" s="11">
        <v>8157216</v>
      </c>
      <c r="S4" s="11">
        <v>8003965</v>
      </c>
      <c r="T4" s="44">
        <f>SUM(F4:S4)</f>
        <v>119065300</v>
      </c>
    </row>
    <row r="5" spans="1:20" ht="15" x14ac:dyDescent="0.2">
      <c r="E5" s="43" t="s">
        <v>222</v>
      </c>
      <c r="F5" s="11">
        <v>122704</v>
      </c>
      <c r="G5" s="11">
        <v>145861</v>
      </c>
      <c r="H5" s="11">
        <v>166795</v>
      </c>
      <c r="I5" s="11">
        <v>362322</v>
      </c>
      <c r="J5" s="11">
        <v>310544</v>
      </c>
      <c r="K5" s="11">
        <v>537303</v>
      </c>
      <c r="L5" s="11">
        <v>339249</v>
      </c>
      <c r="M5" s="11">
        <v>455676</v>
      </c>
      <c r="N5" s="11">
        <v>173063</v>
      </c>
      <c r="O5" s="11">
        <v>276426</v>
      </c>
      <c r="P5" s="11">
        <v>137708</v>
      </c>
      <c r="Q5" s="11">
        <v>76710</v>
      </c>
      <c r="R5" s="11">
        <v>352380</v>
      </c>
      <c r="S5" s="11">
        <v>237700</v>
      </c>
      <c r="T5" s="44">
        <f t="shared" ref="T5:T14" si="0">SUM(F5:S5)</f>
        <v>3694441</v>
      </c>
    </row>
    <row r="6" spans="1:20" ht="15" x14ac:dyDescent="0.2">
      <c r="E6" s="43" t="s">
        <v>223</v>
      </c>
      <c r="F6" s="11">
        <v>2869</v>
      </c>
      <c r="G6" s="11">
        <v>4263</v>
      </c>
      <c r="H6" s="11">
        <v>2826</v>
      </c>
      <c r="I6" s="11">
        <v>5116</v>
      </c>
      <c r="J6" s="11">
        <v>6759</v>
      </c>
      <c r="K6" s="11">
        <v>13612</v>
      </c>
      <c r="L6" s="11">
        <v>9540</v>
      </c>
      <c r="M6" s="11">
        <v>11094</v>
      </c>
      <c r="N6" s="11">
        <v>5022</v>
      </c>
      <c r="O6" s="11">
        <v>5294</v>
      </c>
      <c r="P6" s="11">
        <v>2454</v>
      </c>
      <c r="Q6" s="11">
        <v>1138</v>
      </c>
      <c r="R6" s="11">
        <v>5264</v>
      </c>
      <c r="S6" s="11">
        <v>5021</v>
      </c>
      <c r="T6" s="44">
        <f t="shared" si="0"/>
        <v>80272</v>
      </c>
    </row>
    <row r="7" spans="1:20" ht="15" x14ac:dyDescent="0.2">
      <c r="E7" s="43" t="s">
        <v>224</v>
      </c>
      <c r="F7" s="11">
        <v>59005</v>
      </c>
      <c r="G7" s="11">
        <v>60741</v>
      </c>
      <c r="H7" s="11">
        <v>63624</v>
      </c>
      <c r="I7" s="11">
        <v>156505</v>
      </c>
      <c r="J7" s="11">
        <v>162324</v>
      </c>
      <c r="K7" s="11">
        <v>364526</v>
      </c>
      <c r="L7" s="11">
        <v>282833</v>
      </c>
      <c r="M7" s="11">
        <v>480377</v>
      </c>
      <c r="N7" s="11">
        <v>212773</v>
      </c>
      <c r="O7" s="11">
        <v>224116</v>
      </c>
      <c r="P7" s="11">
        <v>85838</v>
      </c>
      <c r="Q7" s="11">
        <v>38342</v>
      </c>
      <c r="R7" s="11">
        <v>142154</v>
      </c>
      <c r="S7" s="11">
        <v>99776</v>
      </c>
      <c r="T7" s="44">
        <f t="shared" si="0"/>
        <v>2432934</v>
      </c>
    </row>
    <row r="8" spans="1:20" ht="15" x14ac:dyDescent="0.2">
      <c r="E8" s="43" t="s">
        <v>225</v>
      </c>
      <c r="F8" s="11">
        <v>21945</v>
      </c>
      <c r="G8" s="11">
        <v>38211</v>
      </c>
      <c r="H8" s="11">
        <v>48240</v>
      </c>
      <c r="I8" s="11">
        <v>97015</v>
      </c>
      <c r="J8" s="11">
        <v>115075</v>
      </c>
      <c r="K8" s="11">
        <v>160876</v>
      </c>
      <c r="L8" s="11">
        <v>94641</v>
      </c>
      <c r="M8" s="11">
        <v>77790</v>
      </c>
      <c r="N8" s="11">
        <v>27219</v>
      </c>
      <c r="O8" s="11">
        <v>21539</v>
      </c>
      <c r="P8" s="11">
        <v>8251</v>
      </c>
      <c r="Q8" s="11">
        <v>4194</v>
      </c>
      <c r="R8" s="11">
        <v>16692</v>
      </c>
      <c r="S8" s="11">
        <v>14465</v>
      </c>
      <c r="T8" s="44">
        <f t="shared" si="0"/>
        <v>746153</v>
      </c>
    </row>
    <row r="9" spans="1:20" ht="15" x14ac:dyDescent="0.2">
      <c r="E9" s="43" t="s">
        <v>226</v>
      </c>
      <c r="F9" s="11">
        <v>1881</v>
      </c>
      <c r="G9" s="11">
        <v>1386</v>
      </c>
      <c r="H9" s="11">
        <v>3503</v>
      </c>
      <c r="I9" s="11">
        <v>4967</v>
      </c>
      <c r="J9" s="11">
        <v>3872</v>
      </c>
      <c r="K9" s="11">
        <v>7221</v>
      </c>
      <c r="L9" s="11">
        <v>5168</v>
      </c>
      <c r="M9" s="11">
        <v>4835</v>
      </c>
      <c r="N9" s="45">
        <v>558</v>
      </c>
      <c r="O9" s="45">
        <v>631</v>
      </c>
      <c r="P9" s="11">
        <v>1238</v>
      </c>
      <c r="Q9" s="45">
        <v>467</v>
      </c>
      <c r="R9" s="11">
        <v>1576</v>
      </c>
      <c r="S9" s="45">
        <v>553</v>
      </c>
      <c r="T9" s="44">
        <f t="shared" si="0"/>
        <v>37856</v>
      </c>
    </row>
    <row r="10" spans="1:20" ht="15" x14ac:dyDescent="0.2">
      <c r="E10" s="43" t="s">
        <v>227</v>
      </c>
      <c r="F10" s="11">
        <v>9324</v>
      </c>
      <c r="G10" s="11">
        <v>5238</v>
      </c>
      <c r="H10" s="11">
        <v>4330</v>
      </c>
      <c r="I10" s="11">
        <v>11568</v>
      </c>
      <c r="J10" s="11">
        <v>9139</v>
      </c>
      <c r="K10" s="11">
        <v>12753</v>
      </c>
      <c r="L10" s="11">
        <v>13462</v>
      </c>
      <c r="M10" s="11">
        <v>18142</v>
      </c>
      <c r="N10" s="11">
        <v>15501</v>
      </c>
      <c r="O10" s="11">
        <v>16901</v>
      </c>
      <c r="P10" s="11">
        <v>6475</v>
      </c>
      <c r="Q10" s="11">
        <v>3940</v>
      </c>
      <c r="R10" s="11">
        <v>16619</v>
      </c>
      <c r="S10" s="11">
        <v>20490</v>
      </c>
      <c r="T10" s="44">
        <f t="shared" si="0"/>
        <v>163882</v>
      </c>
    </row>
    <row r="11" spans="1:20" ht="15" x14ac:dyDescent="0.2">
      <c r="E11" s="43" t="s">
        <v>228</v>
      </c>
      <c r="F11" s="11">
        <v>14976</v>
      </c>
      <c r="G11" s="11">
        <v>12583</v>
      </c>
      <c r="H11" s="11">
        <v>18462</v>
      </c>
      <c r="I11" s="11">
        <v>27563</v>
      </c>
      <c r="J11" s="11">
        <v>33684</v>
      </c>
      <c r="K11" s="11">
        <v>37090</v>
      </c>
      <c r="L11" s="11">
        <v>33950</v>
      </c>
      <c r="M11" s="11">
        <v>20500</v>
      </c>
      <c r="N11" s="11">
        <v>13968</v>
      </c>
      <c r="O11" s="11">
        <v>13558</v>
      </c>
      <c r="P11" s="11">
        <v>9143</v>
      </c>
      <c r="Q11" s="11">
        <v>4075</v>
      </c>
      <c r="R11" s="11">
        <v>23787</v>
      </c>
      <c r="S11" s="11">
        <v>19242</v>
      </c>
      <c r="T11" s="44">
        <f t="shared" si="0"/>
        <v>282581</v>
      </c>
    </row>
    <row r="12" spans="1:20" s="4" customFormat="1" ht="15" x14ac:dyDescent="0.2">
      <c r="E12" s="43" t="s">
        <v>229</v>
      </c>
      <c r="F12" s="11">
        <v>22090</v>
      </c>
      <c r="G12" s="11">
        <v>17704</v>
      </c>
      <c r="H12" s="11">
        <v>26040</v>
      </c>
      <c r="I12" s="11">
        <v>40589</v>
      </c>
      <c r="J12" s="11">
        <v>48966</v>
      </c>
      <c r="K12" s="11">
        <v>68667</v>
      </c>
      <c r="L12" s="11">
        <v>82937</v>
      </c>
      <c r="M12" s="11">
        <v>90687</v>
      </c>
      <c r="N12" s="11">
        <v>64377</v>
      </c>
      <c r="O12" s="11">
        <v>88189</v>
      </c>
      <c r="P12" s="11">
        <v>48640</v>
      </c>
      <c r="Q12" s="11">
        <v>20662</v>
      </c>
      <c r="R12" s="11">
        <v>80390</v>
      </c>
      <c r="S12" s="11">
        <v>66782</v>
      </c>
      <c r="T12" s="44">
        <f t="shared" si="0"/>
        <v>766720</v>
      </c>
    </row>
    <row r="13" spans="1:20" ht="15" x14ac:dyDescent="0.2">
      <c r="E13" s="43" t="s">
        <v>230</v>
      </c>
      <c r="F13" s="11">
        <v>116843</v>
      </c>
      <c r="G13" s="11">
        <v>79224</v>
      </c>
      <c r="H13" s="11">
        <v>92115</v>
      </c>
      <c r="I13" s="11">
        <v>171108</v>
      </c>
      <c r="J13" s="11">
        <v>206560</v>
      </c>
      <c r="K13" s="11">
        <v>335199</v>
      </c>
      <c r="L13" s="11">
        <v>379621</v>
      </c>
      <c r="M13" s="11">
        <v>501504</v>
      </c>
      <c r="N13" s="11">
        <v>326048</v>
      </c>
      <c r="O13" s="11">
        <v>442645</v>
      </c>
      <c r="P13" s="11">
        <v>226227</v>
      </c>
      <c r="Q13" s="11">
        <v>116128</v>
      </c>
      <c r="R13" s="11">
        <v>471082</v>
      </c>
      <c r="S13" s="11">
        <v>406925</v>
      </c>
      <c r="T13" s="44">
        <f t="shared" si="0"/>
        <v>3871229</v>
      </c>
    </row>
    <row r="14" spans="1:20" ht="15" x14ac:dyDescent="0.2">
      <c r="E14" s="151" t="s">
        <v>231</v>
      </c>
      <c r="F14" s="150">
        <v>99034</v>
      </c>
      <c r="G14" s="150">
        <v>65743</v>
      </c>
      <c r="H14" s="150">
        <v>54604</v>
      </c>
      <c r="I14" s="150">
        <v>144453</v>
      </c>
      <c r="J14" s="150">
        <v>87810</v>
      </c>
      <c r="K14" s="150">
        <v>154212</v>
      </c>
      <c r="L14" s="150">
        <v>81591</v>
      </c>
      <c r="M14" s="150">
        <v>123051</v>
      </c>
      <c r="N14" s="150">
        <v>35226</v>
      </c>
      <c r="O14" s="150">
        <v>67913</v>
      </c>
      <c r="P14" s="150">
        <v>39152</v>
      </c>
      <c r="Q14" s="150">
        <v>24094</v>
      </c>
      <c r="R14" s="150">
        <v>96716</v>
      </c>
      <c r="S14" s="150">
        <v>109799</v>
      </c>
      <c r="T14" s="152">
        <f t="shared" si="0"/>
        <v>1183398</v>
      </c>
    </row>
    <row r="15" spans="1:20" ht="15" x14ac:dyDescent="0.2">
      <c r="E15" s="153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3"/>
    </row>
    <row r="16" spans="1:20" x14ac:dyDescent="0.2">
      <c r="F16" s="16"/>
    </row>
    <row r="17" spans="2:20" x14ac:dyDescent="0.2">
      <c r="E17" s="40"/>
      <c r="F17" s="47" t="s">
        <v>232</v>
      </c>
      <c r="G17" s="47" t="s">
        <v>233</v>
      </c>
      <c r="H17" s="47" t="s">
        <v>499</v>
      </c>
      <c r="I17" s="47" t="s">
        <v>500</v>
      </c>
      <c r="J17" s="47" t="s">
        <v>234</v>
      </c>
      <c r="K17" s="47" t="s">
        <v>501</v>
      </c>
      <c r="L17" s="47" t="s">
        <v>235</v>
      </c>
      <c r="M17" s="47" t="s">
        <v>502</v>
      </c>
      <c r="N17" s="47" t="s">
        <v>503</v>
      </c>
      <c r="O17" s="47" t="s">
        <v>236</v>
      </c>
      <c r="P17" s="47" t="s">
        <v>504</v>
      </c>
      <c r="Q17" s="47" t="s">
        <v>505</v>
      </c>
      <c r="R17" s="47" t="s">
        <v>237</v>
      </c>
      <c r="S17" s="47" t="s">
        <v>506</v>
      </c>
      <c r="T17" s="42" t="s">
        <v>220</v>
      </c>
    </row>
    <row r="18" spans="2:20" ht="15" x14ac:dyDescent="0.2">
      <c r="E18" s="43" t="s">
        <v>221</v>
      </c>
      <c r="F18" s="11">
        <v>5241323</v>
      </c>
      <c r="G18" s="11">
        <v>4394625</v>
      </c>
      <c r="H18" s="11">
        <v>5837685</v>
      </c>
      <c r="I18" s="11">
        <v>10475346</v>
      </c>
      <c r="J18" s="11">
        <v>12166392</v>
      </c>
      <c r="K18" s="11">
        <v>17934166</v>
      </c>
      <c r="L18" s="11">
        <v>15630459</v>
      </c>
      <c r="M18" s="11">
        <v>12985122</v>
      </c>
      <c r="N18" s="11">
        <v>6338291</v>
      </c>
      <c r="O18" s="11">
        <v>7179213</v>
      </c>
      <c r="P18" s="11">
        <v>3217296</v>
      </c>
      <c r="Q18" s="11">
        <v>1504201</v>
      </c>
      <c r="R18" s="11">
        <v>8157216</v>
      </c>
      <c r="S18" s="11">
        <v>8003965</v>
      </c>
      <c r="T18" s="44">
        <f>SUM(F18:S18)</f>
        <v>119065300</v>
      </c>
    </row>
    <row r="19" spans="2:20" ht="15" x14ac:dyDescent="0.2">
      <c r="E19" s="48" t="s">
        <v>238</v>
      </c>
      <c r="F19" s="11">
        <f t="shared" ref="F19:T19" si="1">+F5+F6+F7+F8+F9</f>
        <v>208404</v>
      </c>
      <c r="G19" s="11">
        <f t="shared" si="1"/>
        <v>250462</v>
      </c>
      <c r="H19" s="11">
        <f t="shared" si="1"/>
        <v>284988</v>
      </c>
      <c r="I19" s="11">
        <f t="shared" si="1"/>
        <v>625925</v>
      </c>
      <c r="J19" s="11">
        <f t="shared" si="1"/>
        <v>598574</v>
      </c>
      <c r="K19" s="11">
        <f t="shared" si="1"/>
        <v>1083538</v>
      </c>
      <c r="L19" s="11">
        <f t="shared" si="1"/>
        <v>731431</v>
      </c>
      <c r="M19" s="11">
        <f t="shared" si="1"/>
        <v>1029772</v>
      </c>
      <c r="N19" s="11">
        <f t="shared" si="1"/>
        <v>418635</v>
      </c>
      <c r="O19" s="11">
        <f t="shared" si="1"/>
        <v>528006</v>
      </c>
      <c r="P19" s="11">
        <f t="shared" si="1"/>
        <v>235489</v>
      </c>
      <c r="Q19" s="11">
        <f t="shared" si="1"/>
        <v>120851</v>
      </c>
      <c r="R19" s="11">
        <f t="shared" si="1"/>
        <v>518066</v>
      </c>
      <c r="S19" s="11">
        <f t="shared" si="1"/>
        <v>357515</v>
      </c>
      <c r="T19" s="11">
        <f t="shared" si="1"/>
        <v>6991656</v>
      </c>
    </row>
    <row r="20" spans="2:20" ht="15" x14ac:dyDescent="0.2">
      <c r="E20" s="43" t="s">
        <v>227</v>
      </c>
      <c r="F20" s="11">
        <v>9324</v>
      </c>
      <c r="G20" s="11">
        <v>5238</v>
      </c>
      <c r="H20" s="11">
        <v>4330</v>
      </c>
      <c r="I20" s="11">
        <v>11568</v>
      </c>
      <c r="J20" s="11">
        <v>9139</v>
      </c>
      <c r="K20" s="11">
        <v>12753</v>
      </c>
      <c r="L20" s="11">
        <v>13462</v>
      </c>
      <c r="M20" s="11">
        <v>18142</v>
      </c>
      <c r="N20" s="11">
        <v>15501</v>
      </c>
      <c r="O20" s="11">
        <v>16901</v>
      </c>
      <c r="P20" s="11">
        <v>6475</v>
      </c>
      <c r="Q20" s="11">
        <v>3940</v>
      </c>
      <c r="R20" s="11">
        <v>16619</v>
      </c>
      <c r="S20" s="11">
        <v>20490</v>
      </c>
      <c r="T20" s="44">
        <f t="shared" ref="T20:T24" si="2">SUM(F20:S20)</f>
        <v>163882</v>
      </c>
    </row>
    <row r="21" spans="2:20" ht="15" x14ac:dyDescent="0.2">
      <c r="E21" s="43" t="s">
        <v>228</v>
      </c>
      <c r="F21" s="11">
        <v>14976</v>
      </c>
      <c r="G21" s="11">
        <v>12583</v>
      </c>
      <c r="H21" s="11">
        <v>18462</v>
      </c>
      <c r="I21" s="11">
        <v>27563</v>
      </c>
      <c r="J21" s="11">
        <v>33684</v>
      </c>
      <c r="K21" s="11">
        <v>37090</v>
      </c>
      <c r="L21" s="11">
        <v>33950</v>
      </c>
      <c r="M21" s="11">
        <v>20500</v>
      </c>
      <c r="N21" s="11">
        <v>13968</v>
      </c>
      <c r="O21" s="11">
        <v>13558</v>
      </c>
      <c r="P21" s="11">
        <v>9143</v>
      </c>
      <c r="Q21" s="11">
        <v>4075</v>
      </c>
      <c r="R21" s="11">
        <v>23787</v>
      </c>
      <c r="S21" s="11">
        <v>19242</v>
      </c>
      <c r="T21" s="44">
        <f t="shared" si="2"/>
        <v>282581</v>
      </c>
    </row>
    <row r="22" spans="2:20" ht="15" x14ac:dyDescent="0.2">
      <c r="E22" s="43" t="s">
        <v>229</v>
      </c>
      <c r="F22" s="11">
        <v>22090</v>
      </c>
      <c r="G22" s="11">
        <v>17704</v>
      </c>
      <c r="H22" s="11">
        <v>26040</v>
      </c>
      <c r="I22" s="11">
        <v>40589</v>
      </c>
      <c r="J22" s="11">
        <v>48966</v>
      </c>
      <c r="K22" s="11">
        <v>68667</v>
      </c>
      <c r="L22" s="11">
        <v>82937</v>
      </c>
      <c r="M22" s="11">
        <v>90687</v>
      </c>
      <c r="N22" s="11">
        <v>64377</v>
      </c>
      <c r="O22" s="11">
        <v>88189</v>
      </c>
      <c r="P22" s="11">
        <v>48640</v>
      </c>
      <c r="Q22" s="11">
        <v>20662</v>
      </c>
      <c r="R22" s="11">
        <v>80390</v>
      </c>
      <c r="S22" s="11">
        <v>66782</v>
      </c>
      <c r="T22" s="44">
        <f t="shared" si="2"/>
        <v>766720</v>
      </c>
    </row>
    <row r="23" spans="2:20" ht="15" x14ac:dyDescent="0.2">
      <c r="E23" s="48" t="s">
        <v>508</v>
      </c>
      <c r="F23" s="11">
        <v>116843</v>
      </c>
      <c r="G23" s="11">
        <v>79224</v>
      </c>
      <c r="H23" s="11">
        <v>92115</v>
      </c>
      <c r="I23" s="11">
        <v>171108</v>
      </c>
      <c r="J23" s="11">
        <v>206560</v>
      </c>
      <c r="K23" s="11">
        <v>335199</v>
      </c>
      <c r="L23" s="11">
        <v>379621</v>
      </c>
      <c r="M23" s="11">
        <v>501504</v>
      </c>
      <c r="N23" s="11">
        <v>326048</v>
      </c>
      <c r="O23" s="11">
        <v>442645</v>
      </c>
      <c r="P23" s="11">
        <v>226227</v>
      </c>
      <c r="Q23" s="11">
        <v>116128</v>
      </c>
      <c r="R23" s="11">
        <v>471082</v>
      </c>
      <c r="S23" s="11">
        <v>406925</v>
      </c>
      <c r="T23" s="44">
        <f t="shared" si="2"/>
        <v>3871229</v>
      </c>
    </row>
    <row r="24" spans="2:20" ht="15" x14ac:dyDescent="0.2">
      <c r="E24" s="151" t="s">
        <v>231</v>
      </c>
      <c r="F24" s="150">
        <v>99034</v>
      </c>
      <c r="G24" s="150">
        <v>65743</v>
      </c>
      <c r="H24" s="150">
        <v>54604</v>
      </c>
      <c r="I24" s="150">
        <v>144453</v>
      </c>
      <c r="J24" s="150">
        <v>87810</v>
      </c>
      <c r="K24" s="150">
        <v>154212</v>
      </c>
      <c r="L24" s="150">
        <v>81591</v>
      </c>
      <c r="M24" s="150">
        <v>123051</v>
      </c>
      <c r="N24" s="150">
        <v>35226</v>
      </c>
      <c r="O24" s="150">
        <v>67913</v>
      </c>
      <c r="P24" s="150">
        <v>39152</v>
      </c>
      <c r="Q24" s="150">
        <v>24094</v>
      </c>
      <c r="R24" s="150">
        <v>96716</v>
      </c>
      <c r="S24" s="150">
        <v>109799</v>
      </c>
      <c r="T24" s="152">
        <f t="shared" si="2"/>
        <v>1183398</v>
      </c>
    </row>
    <row r="25" spans="2:20" ht="15" x14ac:dyDescent="0.2"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3"/>
    </row>
    <row r="26" spans="2:20" x14ac:dyDescent="0.2">
      <c r="B26" s="16"/>
      <c r="R26" s="121"/>
    </row>
    <row r="27" spans="2:20" x14ac:dyDescent="0.2">
      <c r="R27" s="121"/>
    </row>
    <row r="28" spans="2:20" x14ac:dyDescent="0.2">
      <c r="R28" s="121"/>
    </row>
  </sheetData>
  <mergeCells count="1">
    <mergeCell ref="A3:D3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B31" sqref="B31:G31"/>
    </sheetView>
  </sheetViews>
  <sheetFormatPr defaultColWidth="8.7109375" defaultRowHeight="12.75" x14ac:dyDescent="0.2"/>
  <cols>
    <col min="1" max="1" width="15.28515625" style="20" customWidth="1"/>
    <col min="2" max="3" width="12.140625" style="20" customWidth="1"/>
    <col min="4" max="4" width="13.28515625" style="20" customWidth="1"/>
    <col min="5" max="5" width="12.42578125" style="20" customWidth="1"/>
    <col min="6" max="6" width="13.85546875" style="20" customWidth="1"/>
    <col min="7" max="7" width="12.5703125" style="20" customWidth="1"/>
    <col min="8" max="8" width="12.85546875" style="20" customWidth="1"/>
    <col min="9" max="9" width="14.140625" style="20" customWidth="1"/>
    <col min="10" max="10" width="13" style="20" customWidth="1"/>
    <col min="11" max="11" width="11.42578125" style="20" customWidth="1"/>
    <col min="12" max="12" width="11.7109375" style="20" customWidth="1"/>
    <col min="13" max="13" width="12.28515625" style="20" customWidth="1"/>
    <col min="14" max="14" width="11.7109375" style="20" customWidth="1"/>
    <col min="15" max="15" width="11.5703125" style="20" customWidth="1"/>
    <col min="16" max="16" width="14.85546875" style="20" customWidth="1"/>
    <col min="17" max="17" width="10" style="20" customWidth="1"/>
    <col min="18" max="16384" width="8.7109375" style="20"/>
  </cols>
  <sheetData>
    <row r="1" spans="1:16" x14ac:dyDescent="0.2">
      <c r="A1" s="20" t="s">
        <v>37</v>
      </c>
    </row>
    <row r="2" spans="1:16" x14ac:dyDescent="0.2">
      <c r="A2" s="166" t="s">
        <v>239</v>
      </c>
    </row>
    <row r="4" spans="1:16" ht="27.75" customHeight="1" x14ac:dyDescent="0.2">
      <c r="A4" s="20" t="s">
        <v>240</v>
      </c>
      <c r="B4" s="164" t="s">
        <v>206</v>
      </c>
      <c r="C4" s="164" t="s">
        <v>207</v>
      </c>
      <c r="D4" s="164" t="s">
        <v>208</v>
      </c>
      <c r="E4" s="164" t="s">
        <v>209</v>
      </c>
      <c r="F4" s="164" t="s">
        <v>210</v>
      </c>
      <c r="G4" s="164" t="s">
        <v>211</v>
      </c>
      <c r="H4" s="164" t="s">
        <v>212</v>
      </c>
      <c r="I4" s="164" t="s">
        <v>213</v>
      </c>
      <c r="J4" s="164" t="s">
        <v>214</v>
      </c>
      <c r="K4" s="164" t="s">
        <v>215</v>
      </c>
      <c r="L4" s="164" t="s">
        <v>216</v>
      </c>
      <c r="M4" s="164" t="s">
        <v>217</v>
      </c>
      <c r="N4" s="164" t="s">
        <v>218</v>
      </c>
      <c r="O4" s="164" t="s">
        <v>219</v>
      </c>
      <c r="P4" s="164"/>
    </row>
    <row r="5" spans="1:16" ht="15" x14ac:dyDescent="0.2">
      <c r="A5" s="20" t="s">
        <v>241</v>
      </c>
      <c r="B5" s="25">
        <v>4565020</v>
      </c>
      <c r="C5" s="25">
        <v>3775732</v>
      </c>
      <c r="D5" s="25">
        <v>5038662</v>
      </c>
      <c r="E5" s="25">
        <v>9096005</v>
      </c>
      <c r="F5" s="25">
        <v>10707699</v>
      </c>
      <c r="G5" s="25">
        <v>15867154</v>
      </c>
      <c r="H5" s="25">
        <v>14158896</v>
      </c>
      <c r="I5" s="25">
        <v>11800350</v>
      </c>
      <c r="J5" s="25">
        <v>5767226</v>
      </c>
      <c r="K5" s="25">
        <v>6465144</v>
      </c>
      <c r="L5" s="25">
        <v>2865968</v>
      </c>
      <c r="M5" s="25">
        <v>1338608</v>
      </c>
      <c r="N5" s="25">
        <v>7241351</v>
      </c>
      <c r="O5" s="25">
        <v>7024704</v>
      </c>
      <c r="P5" s="25">
        <v>105712519</v>
      </c>
    </row>
    <row r="6" spans="1:16" ht="15" x14ac:dyDescent="0.2">
      <c r="A6" s="20">
        <v>2</v>
      </c>
      <c r="B6" s="25">
        <v>483074</v>
      </c>
      <c r="C6" s="25">
        <v>443296</v>
      </c>
      <c r="D6" s="25">
        <v>600088</v>
      </c>
      <c r="E6" s="25">
        <v>1016681</v>
      </c>
      <c r="F6" s="25">
        <v>1135062</v>
      </c>
      <c r="G6" s="25">
        <v>1556600</v>
      </c>
      <c r="H6" s="25">
        <v>1144375</v>
      </c>
      <c r="I6" s="25">
        <v>951869</v>
      </c>
      <c r="J6" s="25">
        <v>460904</v>
      </c>
      <c r="K6" s="25">
        <v>592353</v>
      </c>
      <c r="L6" s="25">
        <v>290079</v>
      </c>
      <c r="M6" s="25">
        <v>139758</v>
      </c>
      <c r="N6" s="25">
        <v>744074</v>
      </c>
      <c r="O6" s="25">
        <v>815150</v>
      </c>
      <c r="P6" s="25">
        <v>10373363</v>
      </c>
    </row>
    <row r="7" spans="1:16" ht="15" x14ac:dyDescent="0.2">
      <c r="A7" s="20">
        <v>3</v>
      </c>
      <c r="B7" s="25">
        <v>91645</v>
      </c>
      <c r="C7" s="25">
        <v>86299</v>
      </c>
      <c r="D7" s="25">
        <v>104820</v>
      </c>
      <c r="E7" s="25">
        <v>195171</v>
      </c>
      <c r="F7" s="25">
        <v>195698</v>
      </c>
      <c r="G7" s="25">
        <v>322135</v>
      </c>
      <c r="H7" s="25">
        <v>216388</v>
      </c>
      <c r="I7" s="25">
        <v>137314</v>
      </c>
      <c r="J7" s="25">
        <v>61036</v>
      </c>
      <c r="K7" s="25">
        <v>74165</v>
      </c>
      <c r="L7" s="25">
        <v>39307</v>
      </c>
      <c r="M7" s="25">
        <v>14660</v>
      </c>
      <c r="N7" s="25">
        <v>109593</v>
      </c>
      <c r="O7" s="25">
        <v>101974</v>
      </c>
      <c r="P7" s="25">
        <v>1750205</v>
      </c>
    </row>
    <row r="8" spans="1:16" ht="15" x14ac:dyDescent="0.2">
      <c r="A8" s="20">
        <v>4</v>
      </c>
      <c r="B8" s="25">
        <v>43602</v>
      </c>
      <c r="C8" s="25">
        <v>37023</v>
      </c>
      <c r="D8" s="25">
        <v>41819</v>
      </c>
      <c r="E8" s="25">
        <v>84170</v>
      </c>
      <c r="F8" s="25">
        <v>60945</v>
      </c>
      <c r="G8" s="25">
        <v>113501</v>
      </c>
      <c r="H8" s="25">
        <v>64624</v>
      </c>
      <c r="I8" s="25">
        <v>50238</v>
      </c>
      <c r="J8" s="25">
        <v>24066</v>
      </c>
      <c r="K8" s="25">
        <v>23067</v>
      </c>
      <c r="L8" s="25">
        <v>11660</v>
      </c>
      <c r="M8" s="25">
        <v>5640</v>
      </c>
      <c r="N8" s="25">
        <v>33389</v>
      </c>
      <c r="O8" s="25">
        <v>34122</v>
      </c>
      <c r="P8" s="25">
        <v>627866</v>
      </c>
    </row>
    <row r="9" spans="1:16" ht="15" x14ac:dyDescent="0.2">
      <c r="A9" s="20" t="s">
        <v>242</v>
      </c>
      <c r="B9" s="25">
        <v>27503</v>
      </c>
      <c r="C9" s="25">
        <v>27084</v>
      </c>
      <c r="D9" s="25">
        <v>26994</v>
      </c>
      <c r="E9" s="25">
        <v>50266</v>
      </c>
      <c r="F9" s="25">
        <v>41198</v>
      </c>
      <c r="G9" s="25">
        <v>48949</v>
      </c>
      <c r="H9" s="25">
        <v>23548</v>
      </c>
      <c r="I9" s="25">
        <v>23929</v>
      </c>
      <c r="J9" s="25">
        <v>11875</v>
      </c>
      <c r="K9" s="25">
        <v>12222</v>
      </c>
      <c r="L9" s="25">
        <v>4817</v>
      </c>
      <c r="M9" s="25">
        <v>3023</v>
      </c>
      <c r="N9" s="25">
        <v>14991</v>
      </c>
      <c r="O9" s="25">
        <v>15954</v>
      </c>
      <c r="P9" s="25">
        <v>332353</v>
      </c>
    </row>
    <row r="10" spans="1:16" ht="15" x14ac:dyDescent="0.2">
      <c r="A10" s="20" t="s">
        <v>243</v>
      </c>
      <c r="B10" s="25">
        <v>30479</v>
      </c>
      <c r="C10" s="25">
        <v>25191</v>
      </c>
      <c r="D10" s="25">
        <v>25302</v>
      </c>
      <c r="E10" s="25">
        <v>33053</v>
      </c>
      <c r="F10" s="25">
        <v>25790</v>
      </c>
      <c r="G10" s="25">
        <v>25827</v>
      </c>
      <c r="H10" s="25">
        <v>22628</v>
      </c>
      <c r="I10" s="25">
        <v>21422</v>
      </c>
      <c r="J10" s="25">
        <v>13184</v>
      </c>
      <c r="K10" s="25">
        <v>12262</v>
      </c>
      <c r="L10" s="25">
        <v>5465</v>
      </c>
      <c r="M10" s="25">
        <v>2512</v>
      </c>
      <c r="N10" s="25">
        <v>13818</v>
      </c>
      <c r="O10" s="25">
        <v>12061</v>
      </c>
      <c r="P10" s="25">
        <v>268994</v>
      </c>
    </row>
    <row r="11" spans="1:16" ht="15" x14ac:dyDescent="0.2">
      <c r="A11" s="20" t="s">
        <v>222</v>
      </c>
      <c r="B11" s="25">
        <v>122704</v>
      </c>
      <c r="C11" s="25">
        <v>145861</v>
      </c>
      <c r="D11" s="25">
        <v>166795</v>
      </c>
      <c r="E11" s="25">
        <v>362322</v>
      </c>
      <c r="F11" s="25">
        <v>310544</v>
      </c>
      <c r="G11" s="25">
        <v>537303</v>
      </c>
      <c r="H11" s="25">
        <v>339249</v>
      </c>
      <c r="I11" s="25">
        <v>455676</v>
      </c>
      <c r="J11" s="25">
        <v>173063</v>
      </c>
      <c r="K11" s="25">
        <v>276426</v>
      </c>
      <c r="L11" s="25">
        <v>137708</v>
      </c>
      <c r="M11" s="25">
        <v>76710</v>
      </c>
      <c r="N11" s="25">
        <v>352380</v>
      </c>
      <c r="O11" s="25">
        <v>237700</v>
      </c>
      <c r="P11" s="25">
        <f t="shared" ref="P11:P20" si="0">SUM(B11:O11)</f>
        <v>3694441</v>
      </c>
    </row>
    <row r="12" spans="1:16" ht="15" x14ac:dyDescent="0.2">
      <c r="A12" s="20" t="s">
        <v>223</v>
      </c>
      <c r="B12" s="25">
        <v>2869</v>
      </c>
      <c r="C12" s="25">
        <v>4263</v>
      </c>
      <c r="D12" s="25">
        <v>2826</v>
      </c>
      <c r="E12" s="25">
        <v>5116</v>
      </c>
      <c r="F12" s="25">
        <v>6759</v>
      </c>
      <c r="G12" s="25">
        <v>13612</v>
      </c>
      <c r="H12" s="25">
        <v>9540</v>
      </c>
      <c r="I12" s="25">
        <v>11094</v>
      </c>
      <c r="J12" s="25">
        <v>5022</v>
      </c>
      <c r="K12" s="25">
        <v>5294</v>
      </c>
      <c r="L12" s="25">
        <v>2454</v>
      </c>
      <c r="M12" s="25">
        <v>1138</v>
      </c>
      <c r="N12" s="25">
        <v>5264</v>
      </c>
      <c r="O12" s="25">
        <v>5021</v>
      </c>
      <c r="P12" s="25">
        <f t="shared" si="0"/>
        <v>80272</v>
      </c>
    </row>
    <row r="13" spans="1:16" ht="15" x14ac:dyDescent="0.2">
      <c r="A13" s="20" t="s">
        <v>224</v>
      </c>
      <c r="B13" s="25">
        <v>59005</v>
      </c>
      <c r="C13" s="25">
        <v>60741</v>
      </c>
      <c r="D13" s="25">
        <v>63624</v>
      </c>
      <c r="E13" s="25">
        <v>156505</v>
      </c>
      <c r="F13" s="25">
        <v>162324</v>
      </c>
      <c r="G13" s="25">
        <v>364526</v>
      </c>
      <c r="H13" s="25">
        <v>282833</v>
      </c>
      <c r="I13" s="25">
        <v>480377</v>
      </c>
      <c r="J13" s="25">
        <v>212773</v>
      </c>
      <c r="K13" s="25">
        <v>224116</v>
      </c>
      <c r="L13" s="25">
        <v>85838</v>
      </c>
      <c r="M13" s="25">
        <v>38342</v>
      </c>
      <c r="N13" s="25">
        <v>142154</v>
      </c>
      <c r="O13" s="25">
        <v>99776</v>
      </c>
      <c r="P13" s="25">
        <f t="shared" si="0"/>
        <v>2432934</v>
      </c>
    </row>
    <row r="14" spans="1:16" ht="15" x14ac:dyDescent="0.2">
      <c r="A14" s="20" t="s">
        <v>225</v>
      </c>
      <c r="B14" s="25">
        <v>21945</v>
      </c>
      <c r="C14" s="25">
        <v>38211</v>
      </c>
      <c r="D14" s="25">
        <v>48240</v>
      </c>
      <c r="E14" s="25">
        <v>97015</v>
      </c>
      <c r="F14" s="25">
        <v>115075</v>
      </c>
      <c r="G14" s="25">
        <v>160876</v>
      </c>
      <c r="H14" s="25">
        <v>94641</v>
      </c>
      <c r="I14" s="25">
        <v>77790</v>
      </c>
      <c r="J14" s="25">
        <v>27219</v>
      </c>
      <c r="K14" s="25">
        <v>21539</v>
      </c>
      <c r="L14" s="25">
        <v>8251</v>
      </c>
      <c r="M14" s="25">
        <v>4194</v>
      </c>
      <c r="N14" s="25">
        <v>16692</v>
      </c>
      <c r="O14" s="25">
        <v>14465</v>
      </c>
      <c r="P14" s="25">
        <f t="shared" si="0"/>
        <v>746153</v>
      </c>
    </row>
    <row r="15" spans="1:16" ht="15" x14ac:dyDescent="0.2">
      <c r="A15" s="20" t="s">
        <v>226</v>
      </c>
      <c r="B15" s="25">
        <v>1881</v>
      </c>
      <c r="C15" s="25">
        <v>1386</v>
      </c>
      <c r="D15" s="25">
        <v>3503</v>
      </c>
      <c r="E15" s="25">
        <v>4967</v>
      </c>
      <c r="F15" s="25">
        <v>3872</v>
      </c>
      <c r="G15" s="25">
        <v>7221</v>
      </c>
      <c r="H15" s="25">
        <v>5168</v>
      </c>
      <c r="I15" s="25">
        <v>4835</v>
      </c>
      <c r="J15" s="29">
        <v>558</v>
      </c>
      <c r="K15" s="29">
        <v>631</v>
      </c>
      <c r="L15" s="25">
        <v>1238</v>
      </c>
      <c r="M15" s="29">
        <v>467</v>
      </c>
      <c r="N15" s="25">
        <v>1576</v>
      </c>
      <c r="O15" s="29">
        <v>553</v>
      </c>
      <c r="P15" s="25">
        <f t="shared" si="0"/>
        <v>37856</v>
      </c>
    </row>
    <row r="16" spans="1:16" ht="15" x14ac:dyDescent="0.2">
      <c r="A16" s="20" t="s">
        <v>227</v>
      </c>
      <c r="B16" s="25">
        <v>9324</v>
      </c>
      <c r="C16" s="25">
        <v>5238</v>
      </c>
      <c r="D16" s="25">
        <v>4330</v>
      </c>
      <c r="E16" s="25">
        <v>11568</v>
      </c>
      <c r="F16" s="25">
        <v>9139</v>
      </c>
      <c r="G16" s="25">
        <v>12753</v>
      </c>
      <c r="H16" s="25">
        <v>13462</v>
      </c>
      <c r="I16" s="25">
        <v>18142</v>
      </c>
      <c r="J16" s="25">
        <v>15501</v>
      </c>
      <c r="K16" s="25">
        <v>16901</v>
      </c>
      <c r="L16" s="25">
        <v>6475</v>
      </c>
      <c r="M16" s="25">
        <v>3940</v>
      </c>
      <c r="N16" s="25">
        <v>16619</v>
      </c>
      <c r="O16" s="25">
        <v>20490</v>
      </c>
      <c r="P16" s="25">
        <f t="shared" si="0"/>
        <v>163882</v>
      </c>
    </row>
    <row r="17" spans="1:16" ht="15" x14ac:dyDescent="0.2">
      <c r="A17" s="20" t="s">
        <v>228</v>
      </c>
      <c r="B17" s="25">
        <v>14976</v>
      </c>
      <c r="C17" s="25">
        <v>12583</v>
      </c>
      <c r="D17" s="25">
        <v>18462</v>
      </c>
      <c r="E17" s="25">
        <v>27563</v>
      </c>
      <c r="F17" s="25">
        <v>33684</v>
      </c>
      <c r="G17" s="25">
        <v>37090</v>
      </c>
      <c r="H17" s="25">
        <v>33950</v>
      </c>
      <c r="I17" s="25">
        <v>20500</v>
      </c>
      <c r="J17" s="25">
        <v>13968</v>
      </c>
      <c r="K17" s="25">
        <v>13558</v>
      </c>
      <c r="L17" s="25">
        <v>9143</v>
      </c>
      <c r="M17" s="25">
        <v>4075</v>
      </c>
      <c r="N17" s="25">
        <v>23787</v>
      </c>
      <c r="O17" s="25">
        <v>19242</v>
      </c>
      <c r="P17" s="25">
        <f t="shared" si="0"/>
        <v>282581</v>
      </c>
    </row>
    <row r="18" spans="1:16" ht="15" x14ac:dyDescent="0.2">
      <c r="A18" s="20" t="s">
        <v>229</v>
      </c>
      <c r="B18" s="25">
        <v>22090</v>
      </c>
      <c r="C18" s="25">
        <v>17704</v>
      </c>
      <c r="D18" s="25">
        <v>26040</v>
      </c>
      <c r="E18" s="25">
        <v>40589</v>
      </c>
      <c r="F18" s="25">
        <v>48966</v>
      </c>
      <c r="G18" s="25">
        <v>68667</v>
      </c>
      <c r="H18" s="25">
        <v>82937</v>
      </c>
      <c r="I18" s="25">
        <v>90687</v>
      </c>
      <c r="J18" s="25">
        <v>64377</v>
      </c>
      <c r="K18" s="25">
        <v>88189</v>
      </c>
      <c r="L18" s="25">
        <v>48640</v>
      </c>
      <c r="M18" s="25">
        <v>20662</v>
      </c>
      <c r="N18" s="25">
        <v>80390</v>
      </c>
      <c r="O18" s="25">
        <v>66782</v>
      </c>
      <c r="P18" s="25">
        <f t="shared" si="0"/>
        <v>766720</v>
      </c>
    </row>
    <row r="19" spans="1:16" ht="15" x14ac:dyDescent="0.2">
      <c r="A19" s="20" t="s">
        <v>230</v>
      </c>
      <c r="B19" s="25">
        <v>116843</v>
      </c>
      <c r="C19" s="25">
        <v>79224</v>
      </c>
      <c r="D19" s="25">
        <v>92115</v>
      </c>
      <c r="E19" s="25">
        <v>171108</v>
      </c>
      <c r="F19" s="25">
        <v>206560</v>
      </c>
      <c r="G19" s="25">
        <v>335199</v>
      </c>
      <c r="H19" s="25">
        <v>379621</v>
      </c>
      <c r="I19" s="25">
        <v>501504</v>
      </c>
      <c r="J19" s="25">
        <v>326048</v>
      </c>
      <c r="K19" s="25">
        <v>442645</v>
      </c>
      <c r="L19" s="25">
        <v>226227</v>
      </c>
      <c r="M19" s="25">
        <v>116128</v>
      </c>
      <c r="N19" s="25">
        <v>471082</v>
      </c>
      <c r="O19" s="25">
        <v>406925</v>
      </c>
      <c r="P19" s="25">
        <f t="shared" si="0"/>
        <v>3871229</v>
      </c>
    </row>
    <row r="20" spans="1:16" ht="15" x14ac:dyDescent="0.2">
      <c r="A20" s="20" t="s">
        <v>231</v>
      </c>
      <c r="B20" s="25">
        <v>99034</v>
      </c>
      <c r="C20" s="25">
        <v>65743</v>
      </c>
      <c r="D20" s="25">
        <v>54604</v>
      </c>
      <c r="E20" s="25">
        <v>144453</v>
      </c>
      <c r="F20" s="25">
        <v>87810</v>
      </c>
      <c r="G20" s="25">
        <v>154212</v>
      </c>
      <c r="H20" s="25">
        <v>81591</v>
      </c>
      <c r="I20" s="25">
        <v>123051</v>
      </c>
      <c r="J20" s="25">
        <v>35226</v>
      </c>
      <c r="K20" s="25">
        <v>67913</v>
      </c>
      <c r="L20" s="25">
        <v>39152</v>
      </c>
      <c r="M20" s="25">
        <v>24094</v>
      </c>
      <c r="N20" s="25">
        <v>96716</v>
      </c>
      <c r="O20" s="25">
        <v>109799</v>
      </c>
      <c r="P20" s="25">
        <f t="shared" si="0"/>
        <v>1183398</v>
      </c>
    </row>
    <row r="21" spans="1:16" x14ac:dyDescent="0.2">
      <c r="B21" s="32">
        <f t="shared" ref="B21:P21" si="1">SUM(B5:B20)</f>
        <v>5711994</v>
      </c>
      <c r="C21" s="32">
        <f t="shared" si="1"/>
        <v>4825579</v>
      </c>
      <c r="D21" s="32">
        <f t="shared" si="1"/>
        <v>6318224</v>
      </c>
      <c r="E21" s="32">
        <f t="shared" si="1"/>
        <v>11496552</v>
      </c>
      <c r="F21" s="32">
        <f t="shared" si="1"/>
        <v>13151125</v>
      </c>
      <c r="G21" s="32">
        <f t="shared" si="1"/>
        <v>19625625</v>
      </c>
      <c r="H21" s="32">
        <f t="shared" si="1"/>
        <v>16953451</v>
      </c>
      <c r="I21" s="32">
        <f t="shared" si="1"/>
        <v>14768778</v>
      </c>
      <c r="J21" s="32">
        <f t="shared" si="1"/>
        <v>7212046</v>
      </c>
      <c r="K21" s="32">
        <f t="shared" si="1"/>
        <v>8336425</v>
      </c>
      <c r="L21" s="32">
        <f t="shared" si="1"/>
        <v>3782422</v>
      </c>
      <c r="M21" s="32">
        <f t="shared" si="1"/>
        <v>1793951</v>
      </c>
      <c r="N21" s="32">
        <f t="shared" si="1"/>
        <v>9363876</v>
      </c>
      <c r="O21" s="32">
        <f t="shared" si="1"/>
        <v>8984718</v>
      </c>
      <c r="P21" s="32">
        <f t="shared" si="1"/>
        <v>132324766</v>
      </c>
    </row>
    <row r="23" spans="1:16" x14ac:dyDescent="0.2">
      <c r="B23" s="20" t="s">
        <v>206</v>
      </c>
      <c r="C23" s="20" t="s">
        <v>207</v>
      </c>
      <c r="D23" s="20" t="s">
        <v>208</v>
      </c>
      <c r="E23" s="20" t="s">
        <v>209</v>
      </c>
      <c r="F23" s="20" t="s">
        <v>210</v>
      </c>
      <c r="G23" s="20" t="s">
        <v>211</v>
      </c>
      <c r="H23" s="20" t="s">
        <v>212</v>
      </c>
      <c r="I23" s="20" t="s">
        <v>213</v>
      </c>
      <c r="J23" s="20" t="s">
        <v>214</v>
      </c>
      <c r="K23" s="20" t="s">
        <v>215</v>
      </c>
      <c r="L23" s="20" t="s">
        <v>216</v>
      </c>
      <c r="M23" s="20" t="s">
        <v>217</v>
      </c>
      <c r="N23" s="20" t="s">
        <v>218</v>
      </c>
      <c r="O23" s="20" t="s">
        <v>219</v>
      </c>
      <c r="P23" s="20" t="s">
        <v>244</v>
      </c>
    </row>
    <row r="24" spans="1:16" x14ac:dyDescent="0.2">
      <c r="A24" s="51" t="s">
        <v>245</v>
      </c>
      <c r="B24" s="20">
        <f t="shared" ref="B24:P24" si="2">B6/B$21</f>
        <v>8.4571867547479918E-2</v>
      </c>
      <c r="C24" s="20">
        <f t="shared" si="2"/>
        <v>9.1863794997450052E-2</v>
      </c>
      <c r="D24" s="20">
        <f t="shared" si="2"/>
        <v>9.4977322741327308E-2</v>
      </c>
      <c r="E24" s="20">
        <f t="shared" si="2"/>
        <v>8.8433558165961407E-2</v>
      </c>
      <c r="F24" s="20">
        <f t="shared" si="2"/>
        <v>8.6309118041232216E-2</v>
      </c>
      <c r="G24" s="20">
        <f t="shared" si="2"/>
        <v>7.9314671507276835E-2</v>
      </c>
      <c r="H24" s="20">
        <f t="shared" si="2"/>
        <v>6.7501006137334521E-2</v>
      </c>
      <c r="I24" s="20">
        <f t="shared" si="2"/>
        <v>6.4451439381105188E-2</v>
      </c>
      <c r="J24" s="20">
        <f t="shared" si="2"/>
        <v>6.3907523607031905E-2</v>
      </c>
      <c r="K24" s="20">
        <f t="shared" si="2"/>
        <v>7.1055998224658648E-2</v>
      </c>
      <c r="L24" s="20">
        <f t="shared" si="2"/>
        <v>7.6691336926445544E-2</v>
      </c>
      <c r="M24" s="20">
        <f t="shared" si="2"/>
        <v>7.7905137877232994E-2</v>
      </c>
      <c r="N24" s="20">
        <f t="shared" si="2"/>
        <v>7.9462179977607558E-2</v>
      </c>
      <c r="O24" s="20">
        <f t="shared" si="2"/>
        <v>9.072627543791581E-2</v>
      </c>
      <c r="P24" s="20">
        <f t="shared" si="2"/>
        <v>7.8393208721034127E-2</v>
      </c>
    </row>
    <row r="25" spans="1:16" x14ac:dyDescent="0.2">
      <c r="A25" s="51">
        <v>3</v>
      </c>
      <c r="B25" s="20">
        <f t="shared" ref="B25:P25" si="3">B7/B$21</f>
        <v>1.6044309570353191E-2</v>
      </c>
      <c r="C25" s="20">
        <f t="shared" si="3"/>
        <v>1.7883657069959896E-2</v>
      </c>
      <c r="D25" s="20">
        <f t="shared" si="3"/>
        <v>1.6590105067499982E-2</v>
      </c>
      <c r="E25" s="20">
        <f t="shared" si="3"/>
        <v>1.6976481296305187E-2</v>
      </c>
      <c r="F25" s="20">
        <f t="shared" si="3"/>
        <v>1.4880704122270908E-2</v>
      </c>
      <c r="G25" s="20">
        <f t="shared" si="3"/>
        <v>1.6413999554154325E-2</v>
      </c>
      <c r="H25" s="20">
        <f t="shared" si="3"/>
        <v>1.2763655022213471E-2</v>
      </c>
      <c r="I25" s="20">
        <f t="shared" si="3"/>
        <v>9.2975871124882509E-3</v>
      </c>
      <c r="J25" s="20">
        <f t="shared" si="3"/>
        <v>8.4630630475734624E-3</v>
      </c>
      <c r="K25" s="20">
        <f t="shared" si="3"/>
        <v>8.8964993987230741E-3</v>
      </c>
      <c r="L25" s="20">
        <f t="shared" si="3"/>
        <v>1.0392018658943925E-2</v>
      </c>
      <c r="M25" s="20">
        <f t="shared" si="3"/>
        <v>8.1719065905367545E-3</v>
      </c>
      <c r="N25" s="20">
        <f t="shared" si="3"/>
        <v>1.1703807269553761E-2</v>
      </c>
      <c r="O25" s="20">
        <f t="shared" si="3"/>
        <v>1.1349716262658438E-2</v>
      </c>
      <c r="P25" s="20">
        <f t="shared" si="3"/>
        <v>1.3226586775146838E-2</v>
      </c>
    </row>
    <row r="26" spans="1:16" x14ac:dyDescent="0.2">
      <c r="A26" s="51">
        <v>4</v>
      </c>
      <c r="B26" s="20">
        <f t="shared" ref="B26:P26" si="4">B8/B$21</f>
        <v>7.6334113796338024E-3</v>
      </c>
      <c r="C26" s="20">
        <f t="shared" si="4"/>
        <v>7.6722399529673023E-3</v>
      </c>
      <c r="D26" s="20">
        <f t="shared" si="4"/>
        <v>6.6187903436155477E-3</v>
      </c>
      <c r="E26" s="20">
        <f t="shared" si="4"/>
        <v>7.3213255591763511E-3</v>
      </c>
      <c r="F26" s="20">
        <f t="shared" si="4"/>
        <v>4.6342042981113779E-3</v>
      </c>
      <c r="G26" s="20">
        <f t="shared" si="4"/>
        <v>5.7833062641317158E-3</v>
      </c>
      <c r="H26" s="20">
        <f t="shared" si="4"/>
        <v>3.811849280715767E-3</v>
      </c>
      <c r="I26" s="20">
        <f t="shared" si="4"/>
        <v>3.4016355313892591E-3</v>
      </c>
      <c r="J26" s="20">
        <f t="shared" si="4"/>
        <v>3.3369171522200495E-3</v>
      </c>
      <c r="K26" s="20">
        <f t="shared" si="4"/>
        <v>2.7670134380144967E-3</v>
      </c>
      <c r="L26" s="20">
        <f t="shared" si="4"/>
        <v>3.082680885422092E-3</v>
      </c>
      <c r="M26" s="20">
        <f t="shared" si="4"/>
        <v>3.1438985791696654E-3</v>
      </c>
      <c r="N26" s="20">
        <f t="shared" si="4"/>
        <v>3.5657242791339826E-3</v>
      </c>
      <c r="O26" s="20">
        <f t="shared" si="4"/>
        <v>3.7977819671134922E-3</v>
      </c>
      <c r="P26" s="20">
        <f t="shared" si="4"/>
        <v>4.7448865316716297E-3</v>
      </c>
    </row>
    <row r="27" spans="1:16" x14ac:dyDescent="0.2">
      <c r="A27" s="51" t="s">
        <v>242</v>
      </c>
      <c r="B27" s="20">
        <f t="shared" ref="B27:P27" si="5">B9/B$21</f>
        <v>4.8149560381190873E-3</v>
      </c>
      <c r="C27" s="20">
        <f t="shared" si="5"/>
        <v>5.6125907378161257E-3</v>
      </c>
      <c r="D27" s="20">
        <f t="shared" si="5"/>
        <v>4.272403131006435E-3</v>
      </c>
      <c r="E27" s="20">
        <f t="shared" si="5"/>
        <v>4.3722674415772661E-3</v>
      </c>
      <c r="F27" s="20">
        <f t="shared" si="5"/>
        <v>3.1326597534431463E-3</v>
      </c>
      <c r="G27" s="20">
        <f t="shared" si="5"/>
        <v>2.4941371293907837E-3</v>
      </c>
      <c r="H27" s="20">
        <f t="shared" si="5"/>
        <v>1.3889797422365511E-3</v>
      </c>
      <c r="I27" s="20">
        <f t="shared" si="5"/>
        <v>1.6202423788887611E-3</v>
      </c>
      <c r="J27" s="20">
        <f t="shared" si="5"/>
        <v>1.6465507846178463E-3</v>
      </c>
      <c r="K27" s="20">
        <f t="shared" si="5"/>
        <v>1.4660960783549302E-3</v>
      </c>
      <c r="L27" s="20">
        <f t="shared" si="5"/>
        <v>1.2735226265075657E-3</v>
      </c>
      <c r="M27" s="20">
        <f t="shared" si="5"/>
        <v>1.6851073412818968E-3</v>
      </c>
      <c r="N27" s="20">
        <f t="shared" si="5"/>
        <v>1.6009396109047151E-3</v>
      </c>
      <c r="O27" s="20">
        <f t="shared" si="5"/>
        <v>1.7756817743194611E-3</v>
      </c>
      <c r="P27" s="20">
        <f t="shared" si="5"/>
        <v>2.5116462325729711E-3</v>
      </c>
    </row>
    <row r="28" spans="1:16" x14ac:dyDescent="0.2">
      <c r="A28" s="51" t="s">
        <v>243</v>
      </c>
      <c r="B28" s="20">
        <f t="shared" ref="B28:P28" si="6">B10/B$21</f>
        <v>5.3359649887587419E-3</v>
      </c>
      <c r="C28" s="20">
        <f t="shared" si="6"/>
        <v>5.2203062057423573E-3</v>
      </c>
      <c r="D28" s="20">
        <f t="shared" si="6"/>
        <v>4.004606357735971E-3</v>
      </c>
      <c r="E28" s="20">
        <f t="shared" si="6"/>
        <v>2.875035923814375E-3</v>
      </c>
      <c r="F28" s="20">
        <f t="shared" si="6"/>
        <v>1.9610489596897603E-3</v>
      </c>
      <c r="G28" s="20">
        <f t="shared" si="6"/>
        <v>1.3159835674023119E-3</v>
      </c>
      <c r="H28" s="20">
        <f t="shared" si="6"/>
        <v>1.334713504642801E-3</v>
      </c>
      <c r="I28" s="20">
        <f t="shared" si="6"/>
        <v>1.4504923833237929E-3</v>
      </c>
      <c r="J28" s="20">
        <f t="shared" si="6"/>
        <v>1.8280526774232999E-3</v>
      </c>
      <c r="K28" s="20">
        <f t="shared" si="6"/>
        <v>1.4708942982153621E-3</v>
      </c>
      <c r="L28" s="20">
        <f t="shared" si="6"/>
        <v>1.4448414270010063E-3</v>
      </c>
      <c r="M28" s="20">
        <f t="shared" si="6"/>
        <v>1.4002612111479076E-3</v>
      </c>
      <c r="N28" s="20">
        <f t="shared" si="6"/>
        <v>1.4756709721487128E-3</v>
      </c>
      <c r="O28" s="20">
        <f t="shared" si="6"/>
        <v>1.3423904901634085E-3</v>
      </c>
      <c r="P28" s="20">
        <f t="shared" si="6"/>
        <v>2.0328318585501976E-3</v>
      </c>
    </row>
    <row r="29" spans="1:16" x14ac:dyDescent="0.2">
      <c r="A29" s="20" t="s">
        <v>246</v>
      </c>
      <c r="B29" s="20">
        <f t="shared" ref="B29:P29" si="7">SUM(B24:B28)</f>
        <v>0.11840050952434474</v>
      </c>
      <c r="C29" s="20">
        <f t="shared" si="7"/>
        <v>0.12825258896393574</v>
      </c>
      <c r="D29" s="20">
        <f t="shared" si="7"/>
        <v>0.12646322764118526</v>
      </c>
      <c r="E29" s="20">
        <f t="shared" si="7"/>
        <v>0.11997866838683457</v>
      </c>
      <c r="F29" s="20">
        <f t="shared" si="7"/>
        <v>0.11091773517474741</v>
      </c>
      <c r="G29" s="20">
        <f t="shared" si="7"/>
        <v>0.10532209802235597</v>
      </c>
      <c r="H29" s="20">
        <f t="shared" si="7"/>
        <v>8.6800203687143099E-2</v>
      </c>
      <c r="I29" s="20">
        <f t="shared" si="7"/>
        <v>8.022139678719524E-2</v>
      </c>
      <c r="J29" s="20">
        <f t="shared" si="7"/>
        <v>7.9182107268866556E-2</v>
      </c>
      <c r="K29" s="20">
        <f t="shared" si="7"/>
        <v>8.5656501437966506E-2</v>
      </c>
      <c r="L29" s="20">
        <f t="shared" si="7"/>
        <v>9.2884400524320135E-2</v>
      </c>
      <c r="M29" s="20">
        <f t="shared" si="7"/>
        <v>9.2306311599369209E-2</v>
      </c>
      <c r="N29" s="20">
        <f t="shared" si="7"/>
        <v>9.7808322109348728E-2</v>
      </c>
      <c r="O29" s="20">
        <f t="shared" si="7"/>
        <v>0.10899184593217059</v>
      </c>
      <c r="P29" s="20">
        <f t="shared" si="7"/>
        <v>0.10090916011897576</v>
      </c>
    </row>
    <row r="31" spans="1:16" s="141" customFormat="1" ht="15" x14ac:dyDescent="0.25">
      <c r="B31" s="327" t="s">
        <v>509</v>
      </c>
      <c r="C31" s="327"/>
      <c r="D31" s="327"/>
      <c r="E31" s="327"/>
      <c r="F31" s="327"/>
      <c r="G31" s="327"/>
    </row>
    <row r="32" spans="1:16" s="141" customFormat="1" x14ac:dyDescent="0.2"/>
    <row r="33" spans="2:7" s="141" customFormat="1" x14ac:dyDescent="0.2"/>
    <row r="36" spans="2:7" x14ac:dyDescent="0.2">
      <c r="B36" s="156"/>
      <c r="C36" s="156"/>
      <c r="D36" s="156"/>
      <c r="E36" s="156"/>
      <c r="F36" s="156"/>
      <c r="G36" s="156"/>
    </row>
    <row r="37" spans="2:7" x14ac:dyDescent="0.2">
      <c r="B37" s="157"/>
      <c r="C37" s="158"/>
      <c r="D37" s="158"/>
      <c r="E37" s="156"/>
      <c r="F37" s="156"/>
      <c r="G37" s="91"/>
    </row>
    <row r="38" spans="2:7" x14ac:dyDescent="0.2">
      <c r="B38" s="159"/>
      <c r="C38" s="160"/>
      <c r="D38" s="161"/>
      <c r="E38" s="162"/>
      <c r="F38" s="156"/>
      <c r="G38" s="156"/>
    </row>
    <row r="39" spans="2:7" x14ac:dyDescent="0.2">
      <c r="B39" s="159"/>
      <c r="C39" s="160"/>
      <c r="D39" s="161"/>
      <c r="E39" s="162"/>
      <c r="F39" s="156"/>
      <c r="G39" s="156"/>
    </row>
    <row r="40" spans="2:7" x14ac:dyDescent="0.2">
      <c r="B40" s="159"/>
      <c r="C40" s="160"/>
      <c r="D40" s="161"/>
      <c r="E40" s="162"/>
      <c r="F40" s="156"/>
      <c r="G40" s="156"/>
    </row>
    <row r="41" spans="2:7" x14ac:dyDescent="0.2">
      <c r="B41" s="159"/>
      <c r="C41" s="160"/>
      <c r="D41" s="161"/>
      <c r="E41" s="162"/>
      <c r="F41" s="156"/>
      <c r="G41" s="156"/>
    </row>
    <row r="42" spans="2:7" x14ac:dyDescent="0.2">
      <c r="B42" s="159"/>
      <c r="C42" s="160"/>
      <c r="D42" s="161"/>
      <c r="E42" s="162"/>
      <c r="F42" s="156"/>
      <c r="G42" s="156"/>
    </row>
    <row r="43" spans="2:7" x14ac:dyDescent="0.2">
      <c r="B43" s="159"/>
      <c r="C43" s="160"/>
      <c r="D43" s="161"/>
      <c r="E43" s="162"/>
      <c r="F43" s="156"/>
      <c r="G43" s="156"/>
    </row>
    <row r="44" spans="2:7" x14ac:dyDescent="0.2">
      <c r="B44" s="160"/>
      <c r="C44" s="160"/>
      <c r="D44" s="163"/>
      <c r="E44" s="162"/>
      <c r="F44" s="162"/>
      <c r="G44" s="156"/>
    </row>
    <row r="45" spans="2:7" x14ac:dyDescent="0.2">
      <c r="B45" s="155"/>
      <c r="C45" s="156"/>
      <c r="D45" s="156"/>
      <c r="E45" s="156"/>
      <c r="F45" s="156"/>
      <c r="G45" s="156"/>
    </row>
    <row r="46" spans="2:7" x14ac:dyDescent="0.2">
      <c r="B46" s="155"/>
      <c r="C46" s="156"/>
      <c r="D46" s="156"/>
      <c r="E46" s="156"/>
      <c r="F46" s="156"/>
      <c r="G46" s="156"/>
    </row>
    <row r="47" spans="2:7" x14ac:dyDescent="0.2">
      <c r="B47" s="19"/>
    </row>
  </sheetData>
  <mergeCells count="1">
    <mergeCell ref="B31:G3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42" sqref="A42"/>
    </sheetView>
  </sheetViews>
  <sheetFormatPr defaultRowHeight="12.75" x14ac:dyDescent="0.2"/>
  <cols>
    <col min="1" max="1" width="36.5703125" style="2" customWidth="1"/>
    <col min="2" max="6" width="13.42578125" style="2" customWidth="1"/>
    <col min="7" max="7" width="15" style="2" customWidth="1"/>
    <col min="8" max="8" width="13.140625" style="4" customWidth="1"/>
    <col min="9" max="16384" width="9.140625" style="2"/>
  </cols>
  <sheetData>
    <row r="1" spans="1:8" x14ac:dyDescent="0.2">
      <c r="A1" s="1" t="s">
        <v>510</v>
      </c>
    </row>
    <row r="2" spans="1:8" x14ac:dyDescent="0.2">
      <c r="A2" s="56" t="s">
        <v>247</v>
      </c>
    </row>
    <row r="3" spans="1:8" x14ac:dyDescent="0.2">
      <c r="A3" s="57"/>
    </row>
    <row r="4" spans="1:8" x14ac:dyDescent="0.2">
      <c r="A4" s="57"/>
    </row>
    <row r="5" spans="1:8" x14ac:dyDescent="0.2">
      <c r="A5" s="58" t="s">
        <v>248</v>
      </c>
      <c r="B5" s="59" t="s">
        <v>241</v>
      </c>
      <c r="C5" s="59" t="s">
        <v>249</v>
      </c>
      <c r="D5" s="59" t="s">
        <v>250</v>
      </c>
      <c r="E5" s="59" t="s">
        <v>251</v>
      </c>
      <c r="F5" s="59" t="s">
        <v>252</v>
      </c>
      <c r="G5" s="59" t="s">
        <v>253</v>
      </c>
      <c r="H5" s="46" t="s">
        <v>254</v>
      </c>
    </row>
    <row r="6" spans="1:8" ht="15" x14ac:dyDescent="0.2">
      <c r="A6" s="60" t="s">
        <v>206</v>
      </c>
      <c r="B6" s="11">
        <v>4565020</v>
      </c>
      <c r="C6" s="11">
        <v>483074</v>
      </c>
      <c r="D6" s="11">
        <v>91645</v>
      </c>
      <c r="E6" s="11">
        <v>43602</v>
      </c>
      <c r="F6" s="11">
        <v>27503</v>
      </c>
      <c r="G6" s="11">
        <v>30479</v>
      </c>
      <c r="H6" s="12">
        <v>5241323</v>
      </c>
    </row>
    <row r="7" spans="1:8" ht="15" x14ac:dyDescent="0.2">
      <c r="A7" s="60" t="s">
        <v>207</v>
      </c>
      <c r="B7" s="11">
        <v>3775732</v>
      </c>
      <c r="C7" s="11">
        <v>443296</v>
      </c>
      <c r="D7" s="11">
        <v>86299</v>
      </c>
      <c r="E7" s="11">
        <v>37023</v>
      </c>
      <c r="F7" s="11">
        <v>27084</v>
      </c>
      <c r="G7" s="11">
        <v>25191</v>
      </c>
      <c r="H7" s="12">
        <v>4394625</v>
      </c>
    </row>
    <row r="8" spans="1:8" ht="15" x14ac:dyDescent="0.2">
      <c r="A8" s="60" t="s">
        <v>208</v>
      </c>
      <c r="B8" s="11">
        <v>5038662</v>
      </c>
      <c r="C8" s="11">
        <v>600088</v>
      </c>
      <c r="D8" s="11">
        <v>104820</v>
      </c>
      <c r="E8" s="11">
        <v>41819</v>
      </c>
      <c r="F8" s="11">
        <v>26994</v>
      </c>
      <c r="G8" s="11">
        <v>25302</v>
      </c>
      <c r="H8" s="12">
        <v>5837685</v>
      </c>
    </row>
    <row r="9" spans="1:8" ht="15" x14ac:dyDescent="0.2">
      <c r="A9" s="60" t="s">
        <v>209</v>
      </c>
      <c r="B9" s="11">
        <v>9096005</v>
      </c>
      <c r="C9" s="11">
        <v>1016681</v>
      </c>
      <c r="D9" s="11">
        <v>195171</v>
      </c>
      <c r="E9" s="11">
        <v>84170</v>
      </c>
      <c r="F9" s="11">
        <v>50266</v>
      </c>
      <c r="G9" s="11">
        <v>33053</v>
      </c>
      <c r="H9" s="12">
        <v>10475346</v>
      </c>
    </row>
    <row r="10" spans="1:8" ht="15" x14ac:dyDescent="0.2">
      <c r="A10" s="60" t="s">
        <v>210</v>
      </c>
      <c r="B10" s="11">
        <v>10707699</v>
      </c>
      <c r="C10" s="11">
        <v>1135062</v>
      </c>
      <c r="D10" s="11">
        <v>195698</v>
      </c>
      <c r="E10" s="11">
        <v>60945</v>
      </c>
      <c r="F10" s="11">
        <v>41198</v>
      </c>
      <c r="G10" s="11">
        <v>25790</v>
      </c>
      <c r="H10" s="12">
        <v>12166392</v>
      </c>
    </row>
    <row r="11" spans="1:8" ht="15" x14ac:dyDescent="0.2">
      <c r="A11" s="60" t="s">
        <v>211</v>
      </c>
      <c r="B11" s="11">
        <v>15867154</v>
      </c>
      <c r="C11" s="11">
        <v>1556600</v>
      </c>
      <c r="D11" s="11">
        <v>322135</v>
      </c>
      <c r="E11" s="11">
        <v>113501</v>
      </c>
      <c r="F11" s="11">
        <v>48949</v>
      </c>
      <c r="G11" s="11">
        <v>25827</v>
      </c>
      <c r="H11" s="12">
        <v>17934166</v>
      </c>
    </row>
    <row r="12" spans="1:8" ht="15" x14ac:dyDescent="0.2">
      <c r="A12" s="60" t="s">
        <v>212</v>
      </c>
      <c r="B12" s="11">
        <v>14158896</v>
      </c>
      <c r="C12" s="11">
        <v>1144375</v>
      </c>
      <c r="D12" s="11">
        <v>216388</v>
      </c>
      <c r="E12" s="11">
        <v>64624</v>
      </c>
      <c r="F12" s="11">
        <v>23548</v>
      </c>
      <c r="G12" s="11">
        <v>22628</v>
      </c>
      <c r="H12" s="12">
        <v>15630459</v>
      </c>
    </row>
    <row r="13" spans="1:8" ht="15" x14ac:dyDescent="0.2">
      <c r="A13" s="60" t="s">
        <v>213</v>
      </c>
      <c r="B13" s="11">
        <v>11800350</v>
      </c>
      <c r="C13" s="11">
        <v>951869</v>
      </c>
      <c r="D13" s="11">
        <v>137314</v>
      </c>
      <c r="E13" s="11">
        <v>50238</v>
      </c>
      <c r="F13" s="11">
        <v>23929</v>
      </c>
      <c r="G13" s="11">
        <v>21422</v>
      </c>
      <c r="H13" s="12">
        <v>12985122</v>
      </c>
    </row>
    <row r="14" spans="1:8" ht="15" x14ac:dyDescent="0.2">
      <c r="A14" s="60" t="s">
        <v>214</v>
      </c>
      <c r="B14" s="11">
        <v>5767226</v>
      </c>
      <c r="C14" s="11">
        <v>460904</v>
      </c>
      <c r="D14" s="11">
        <v>61036</v>
      </c>
      <c r="E14" s="11">
        <v>24066</v>
      </c>
      <c r="F14" s="11">
        <v>11875</v>
      </c>
      <c r="G14" s="11">
        <v>13184</v>
      </c>
      <c r="H14" s="12">
        <v>6338291</v>
      </c>
    </row>
    <row r="15" spans="1:8" ht="15" x14ac:dyDescent="0.2">
      <c r="A15" s="60" t="s">
        <v>215</v>
      </c>
      <c r="B15" s="11">
        <v>6465144</v>
      </c>
      <c r="C15" s="11">
        <v>592353</v>
      </c>
      <c r="D15" s="11">
        <v>74165</v>
      </c>
      <c r="E15" s="11">
        <v>23067</v>
      </c>
      <c r="F15" s="11">
        <v>12222</v>
      </c>
      <c r="G15" s="11">
        <v>12262</v>
      </c>
      <c r="H15" s="12">
        <v>7179213</v>
      </c>
    </row>
    <row r="16" spans="1:8" ht="15" x14ac:dyDescent="0.2">
      <c r="A16" s="60" t="s">
        <v>216</v>
      </c>
      <c r="B16" s="11">
        <v>2865968</v>
      </c>
      <c r="C16" s="11">
        <v>290079</v>
      </c>
      <c r="D16" s="11">
        <v>39307</v>
      </c>
      <c r="E16" s="11">
        <v>11660</v>
      </c>
      <c r="F16" s="11">
        <v>4817</v>
      </c>
      <c r="G16" s="11">
        <v>5465</v>
      </c>
      <c r="H16" s="12">
        <v>3217296</v>
      </c>
    </row>
    <row r="17" spans="1:8" ht="15" x14ac:dyDescent="0.2">
      <c r="A17" s="60" t="s">
        <v>217</v>
      </c>
      <c r="B17" s="11">
        <v>1338608</v>
      </c>
      <c r="C17" s="11">
        <v>139758</v>
      </c>
      <c r="D17" s="11">
        <v>14660</v>
      </c>
      <c r="E17" s="11">
        <v>5640</v>
      </c>
      <c r="F17" s="11">
        <v>3023</v>
      </c>
      <c r="G17" s="11">
        <v>2512</v>
      </c>
      <c r="H17" s="12">
        <v>1504201</v>
      </c>
    </row>
    <row r="18" spans="1:8" ht="15" x14ac:dyDescent="0.2">
      <c r="A18" s="60" t="s">
        <v>218</v>
      </c>
      <c r="B18" s="11">
        <v>7241351</v>
      </c>
      <c r="C18" s="11">
        <v>744074</v>
      </c>
      <c r="D18" s="11">
        <v>109593</v>
      </c>
      <c r="E18" s="11">
        <v>33389</v>
      </c>
      <c r="F18" s="11">
        <v>14991</v>
      </c>
      <c r="G18" s="11">
        <v>13818</v>
      </c>
      <c r="H18" s="12">
        <v>8157216</v>
      </c>
    </row>
    <row r="19" spans="1:8" ht="15" x14ac:dyDescent="0.2">
      <c r="A19" s="60" t="s">
        <v>219</v>
      </c>
      <c r="B19" s="11">
        <v>7024704</v>
      </c>
      <c r="C19" s="11">
        <v>815150</v>
      </c>
      <c r="D19" s="11">
        <v>101974</v>
      </c>
      <c r="E19" s="11">
        <v>34122</v>
      </c>
      <c r="F19" s="11">
        <v>15954</v>
      </c>
      <c r="G19" s="11">
        <v>12061</v>
      </c>
      <c r="H19" s="12">
        <v>8003965</v>
      </c>
    </row>
    <row r="20" spans="1:8" s="4" customFormat="1" x14ac:dyDescent="0.2">
      <c r="A20" s="61" t="s">
        <v>5</v>
      </c>
      <c r="B20" s="62">
        <f t="shared" ref="B20:G20" si="0">SUM(B6:B19)</f>
        <v>105712519</v>
      </c>
      <c r="C20" s="62">
        <f t="shared" si="0"/>
        <v>10373363</v>
      </c>
      <c r="D20" s="62">
        <f t="shared" si="0"/>
        <v>1750205</v>
      </c>
      <c r="E20" s="62">
        <f t="shared" si="0"/>
        <v>627866</v>
      </c>
      <c r="F20" s="62">
        <f t="shared" si="0"/>
        <v>332353</v>
      </c>
      <c r="G20" s="62">
        <f t="shared" si="0"/>
        <v>268994</v>
      </c>
      <c r="H20" s="62">
        <f>SUM(B20:G20)</f>
        <v>119065300</v>
      </c>
    </row>
    <row r="22" spans="1:8" x14ac:dyDescent="0.2">
      <c r="A22" s="58" t="s">
        <v>248</v>
      </c>
      <c r="B22" s="59" t="s">
        <v>241</v>
      </c>
      <c r="C22" s="59" t="s">
        <v>249</v>
      </c>
      <c r="D22" s="59" t="s">
        <v>250</v>
      </c>
      <c r="E22" s="59" t="s">
        <v>251</v>
      </c>
      <c r="F22" s="59" t="s">
        <v>252</v>
      </c>
      <c r="G22" s="59" t="s">
        <v>253</v>
      </c>
      <c r="H22" s="46" t="s">
        <v>254</v>
      </c>
    </row>
    <row r="23" spans="1:8" s="139" customFormat="1" x14ac:dyDescent="0.2">
      <c r="A23" s="169" t="s">
        <v>206</v>
      </c>
      <c r="B23" s="175">
        <f t="shared" ref="B23:H37" si="1">B6/B$20</f>
        <v>4.3183343308657703E-2</v>
      </c>
      <c r="C23" s="175">
        <f t="shared" si="1"/>
        <v>4.6568697152504931E-2</v>
      </c>
      <c r="D23" s="175">
        <f t="shared" si="1"/>
        <v>5.2362437543030674E-2</v>
      </c>
      <c r="E23" s="175">
        <f t="shared" si="1"/>
        <v>6.9444754135436548E-2</v>
      </c>
      <c r="F23" s="175">
        <f t="shared" si="1"/>
        <v>8.2752374734092971E-2</v>
      </c>
      <c r="G23" s="175">
        <f t="shared" si="1"/>
        <v>0.11330736001546503</v>
      </c>
      <c r="H23" s="171">
        <f t="shared" si="1"/>
        <v>4.4020575264161768E-2</v>
      </c>
    </row>
    <row r="24" spans="1:8" s="139" customFormat="1" x14ac:dyDescent="0.2">
      <c r="A24" s="169" t="s">
        <v>207</v>
      </c>
      <c r="B24" s="175">
        <f t="shared" si="1"/>
        <v>3.571698069175705E-2</v>
      </c>
      <c r="C24" s="175">
        <f t="shared" si="1"/>
        <v>4.2734068016322187E-2</v>
      </c>
      <c r="D24" s="175">
        <f t="shared" si="1"/>
        <v>4.93079382129522E-2</v>
      </c>
      <c r="E24" s="175">
        <f t="shared" si="1"/>
        <v>5.8966403659379552E-2</v>
      </c>
      <c r="F24" s="175">
        <f t="shared" si="1"/>
        <v>8.1491666992625306E-2</v>
      </c>
      <c r="G24" s="175">
        <f t="shared" si="1"/>
        <v>9.3648928972393436E-2</v>
      </c>
      <c r="H24" s="171">
        <f t="shared" si="1"/>
        <v>3.6909368220631872E-2</v>
      </c>
    </row>
    <row r="25" spans="1:8" s="139" customFormat="1" x14ac:dyDescent="0.2">
      <c r="A25" s="169" t="s">
        <v>208</v>
      </c>
      <c r="B25" s="175">
        <f t="shared" si="1"/>
        <v>4.7663815484332558E-2</v>
      </c>
      <c r="C25" s="175">
        <f t="shared" si="1"/>
        <v>5.7848934815064312E-2</v>
      </c>
      <c r="D25" s="175">
        <f t="shared" si="1"/>
        <v>5.9890127156533093E-2</v>
      </c>
      <c r="E25" s="175">
        <f t="shared" si="1"/>
        <v>6.6604976221040793E-2</v>
      </c>
      <c r="F25" s="175">
        <f t="shared" si="1"/>
        <v>8.1220870580376886E-2</v>
      </c>
      <c r="G25" s="175">
        <f t="shared" si="1"/>
        <v>9.4061577581656092E-2</v>
      </c>
      <c r="H25" s="171">
        <f t="shared" si="1"/>
        <v>4.9029272172496939E-2</v>
      </c>
    </row>
    <row r="26" spans="1:8" s="139" customFormat="1" x14ac:dyDescent="0.2">
      <c r="A26" s="169" t="s">
        <v>209</v>
      </c>
      <c r="B26" s="175">
        <f t="shared" si="1"/>
        <v>8.6044728533997E-2</v>
      </c>
      <c r="C26" s="175">
        <f t="shared" si="1"/>
        <v>9.8008813535205505E-2</v>
      </c>
      <c r="D26" s="175">
        <f t="shared" si="1"/>
        <v>0.11151322273676512</v>
      </c>
      <c r="E26" s="175">
        <f t="shared" si="1"/>
        <v>0.13405726699646103</v>
      </c>
      <c r="F26" s="175">
        <f t="shared" si="1"/>
        <v>0.15124280508976901</v>
      </c>
      <c r="G26" s="175">
        <f t="shared" si="1"/>
        <v>0.12287634668431266</v>
      </c>
      <c r="H26" s="171">
        <f t="shared" si="1"/>
        <v>8.797983963421753E-2</v>
      </c>
    </row>
    <row r="27" spans="1:8" s="139" customFormat="1" x14ac:dyDescent="0.2">
      <c r="A27" s="169" t="s">
        <v>210</v>
      </c>
      <c r="B27" s="170">
        <f t="shared" si="1"/>
        <v>0.10129073738182325</v>
      </c>
      <c r="C27" s="170">
        <f t="shared" si="1"/>
        <v>0.10942083102654365</v>
      </c>
      <c r="D27" s="170">
        <f t="shared" si="1"/>
        <v>0.11181433032130522</v>
      </c>
      <c r="E27" s="170">
        <f t="shared" si="1"/>
        <v>9.7066890068900055E-2</v>
      </c>
      <c r="F27" s="170">
        <f t="shared" si="1"/>
        <v>0.12395856213122794</v>
      </c>
      <c r="G27" s="170">
        <f t="shared" si="1"/>
        <v>9.587574444039644E-2</v>
      </c>
      <c r="H27" s="171">
        <f t="shared" si="1"/>
        <v>0.10218251665262675</v>
      </c>
    </row>
    <row r="28" spans="1:8" s="139" customFormat="1" x14ac:dyDescent="0.2">
      <c r="A28" s="169" t="s">
        <v>211</v>
      </c>
      <c r="B28" s="170">
        <f t="shared" si="1"/>
        <v>0.15009720844888769</v>
      </c>
      <c r="C28" s="170">
        <f t="shared" si="1"/>
        <v>0.15005741146819984</v>
      </c>
      <c r="D28" s="170">
        <f t="shared" si="1"/>
        <v>0.18405558206038722</v>
      </c>
      <c r="E28" s="170">
        <f t="shared" si="1"/>
        <v>0.18077264894101608</v>
      </c>
      <c r="F28" s="170">
        <f t="shared" si="1"/>
        <v>0.14728015092386709</v>
      </c>
      <c r="G28" s="170">
        <f t="shared" si="1"/>
        <v>9.6013293976817321E-2</v>
      </c>
      <c r="H28" s="171">
        <f t="shared" si="1"/>
        <v>0.15062462363089835</v>
      </c>
    </row>
    <row r="29" spans="1:8" s="139" customFormat="1" x14ac:dyDescent="0.2">
      <c r="A29" s="169" t="s">
        <v>212</v>
      </c>
      <c r="B29" s="170">
        <f t="shared" si="1"/>
        <v>0.13393774109195147</v>
      </c>
      <c r="C29" s="170">
        <f t="shared" si="1"/>
        <v>0.11031861123533419</v>
      </c>
      <c r="D29" s="170">
        <f t="shared" si="1"/>
        <v>0.12363580266311661</v>
      </c>
      <c r="E29" s="170">
        <f t="shared" si="1"/>
        <v>0.10292642060567064</v>
      </c>
      <c r="F29" s="170">
        <f t="shared" si="1"/>
        <v>7.0852376840287279E-2</v>
      </c>
      <c r="G29" s="170">
        <f t="shared" si="1"/>
        <v>8.4120835408968225E-2</v>
      </c>
      <c r="H29" s="171">
        <f t="shared" si="1"/>
        <v>0.13127635843524521</v>
      </c>
    </row>
    <row r="30" spans="1:8" s="139" customFormat="1" x14ac:dyDescent="0.2">
      <c r="A30" s="169" t="s">
        <v>213</v>
      </c>
      <c r="B30" s="170">
        <f t="shared" si="1"/>
        <v>0.11162679795758154</v>
      </c>
      <c r="C30" s="170">
        <f t="shared" si="1"/>
        <v>9.1760887958900111E-2</v>
      </c>
      <c r="D30" s="170">
        <f t="shared" si="1"/>
        <v>7.8455952302730253E-2</v>
      </c>
      <c r="E30" s="170">
        <f t="shared" si="1"/>
        <v>8.0013888313748477E-2</v>
      </c>
      <c r="F30" s="170">
        <f t="shared" si="1"/>
        <v>7.1998748318805608E-2</v>
      </c>
      <c r="G30" s="170">
        <f t="shared" si="1"/>
        <v>7.9637464032655009E-2</v>
      </c>
      <c r="H30" s="171">
        <f t="shared" si="1"/>
        <v>0.10905882738295708</v>
      </c>
    </row>
    <row r="31" spans="1:8" s="139" customFormat="1" x14ac:dyDescent="0.2">
      <c r="A31" s="169" t="s">
        <v>214</v>
      </c>
      <c r="B31" s="170">
        <f t="shared" si="1"/>
        <v>5.4555752285119608E-2</v>
      </c>
      <c r="C31" s="170">
        <f t="shared" si="1"/>
        <v>4.4431492467775398E-2</v>
      </c>
      <c r="D31" s="170">
        <f t="shared" si="1"/>
        <v>3.4873629089163839E-2</v>
      </c>
      <c r="E31" s="170">
        <f t="shared" si="1"/>
        <v>3.8329834709954033E-2</v>
      </c>
      <c r="F31" s="170">
        <f t="shared" si="1"/>
        <v>3.5730082171666872E-2</v>
      </c>
      <c r="G31" s="170">
        <f t="shared" si="1"/>
        <v>4.9012245626296497E-2</v>
      </c>
      <c r="H31" s="171">
        <f t="shared" si="1"/>
        <v>5.3233738125213641E-2</v>
      </c>
    </row>
    <row r="32" spans="1:8" s="139" customFormat="1" x14ac:dyDescent="0.2">
      <c r="A32" s="169" t="s">
        <v>215</v>
      </c>
      <c r="B32" s="170">
        <f t="shared" si="1"/>
        <v>6.1157789646465621E-2</v>
      </c>
      <c r="C32" s="170">
        <f t="shared" si="1"/>
        <v>5.7103274993847222E-2</v>
      </c>
      <c r="D32" s="170">
        <f t="shared" si="1"/>
        <v>4.2375036067203553E-2</v>
      </c>
      <c r="E32" s="170">
        <f t="shared" si="1"/>
        <v>3.6738730875696408E-2</v>
      </c>
      <c r="F32" s="170">
        <f t="shared" si="1"/>
        <v>3.677415278333579E-2</v>
      </c>
      <c r="G32" s="170">
        <f t="shared" si="1"/>
        <v>4.5584659880889535E-2</v>
      </c>
      <c r="H32" s="171">
        <f t="shared" si="1"/>
        <v>6.0296433973626239E-2</v>
      </c>
    </row>
    <row r="33" spans="1:8" s="139" customFormat="1" x14ac:dyDescent="0.2">
      <c r="A33" s="169" t="s">
        <v>216</v>
      </c>
      <c r="B33" s="170">
        <f t="shared" si="1"/>
        <v>2.7110961190887902E-2</v>
      </c>
      <c r="C33" s="170">
        <f t="shared" si="1"/>
        <v>2.7963833908058552E-2</v>
      </c>
      <c r="D33" s="170">
        <f t="shared" si="1"/>
        <v>2.2458512002879662E-2</v>
      </c>
      <c r="E33" s="170">
        <f t="shared" si="1"/>
        <v>1.8570841548992939E-2</v>
      </c>
      <c r="F33" s="170">
        <f t="shared" si="1"/>
        <v>1.4493625753340575E-2</v>
      </c>
      <c r="G33" s="170">
        <f t="shared" si="1"/>
        <v>2.0316438284868808E-2</v>
      </c>
      <c r="H33" s="171">
        <f t="shared" si="1"/>
        <v>2.7021273200504261E-2</v>
      </c>
    </row>
    <row r="34" spans="1:8" s="139" customFormat="1" x14ac:dyDescent="0.2">
      <c r="A34" s="169" t="s">
        <v>217</v>
      </c>
      <c r="B34" s="170">
        <f t="shared" si="1"/>
        <v>1.2662719729533643E-2</v>
      </c>
      <c r="C34" s="170">
        <f t="shared" si="1"/>
        <v>1.3472776379270638E-2</v>
      </c>
      <c r="D34" s="170">
        <f t="shared" si="1"/>
        <v>8.3761616496353282E-3</v>
      </c>
      <c r="E34" s="170">
        <f t="shared" si="1"/>
        <v>8.982808433646669E-3</v>
      </c>
      <c r="F34" s="170">
        <f t="shared" si="1"/>
        <v>9.0957506025220181E-3</v>
      </c>
      <c r="G34" s="170">
        <f t="shared" si="1"/>
        <v>9.3384982564666871E-3</v>
      </c>
      <c r="H34" s="171">
        <f t="shared" si="1"/>
        <v>1.2633412085637041E-2</v>
      </c>
    </row>
    <row r="35" spans="1:8" s="139" customFormat="1" x14ac:dyDescent="0.2">
      <c r="A35" s="169" t="s">
        <v>218</v>
      </c>
      <c r="B35" s="170">
        <f t="shared" si="1"/>
        <v>6.8500411006193127E-2</v>
      </c>
      <c r="C35" s="170">
        <f t="shared" si="1"/>
        <v>7.172929357624909E-2</v>
      </c>
      <c r="D35" s="170">
        <f t="shared" si="1"/>
        <v>6.261723626660877E-2</v>
      </c>
      <c r="E35" s="170">
        <f t="shared" si="1"/>
        <v>5.3178544466494442E-2</v>
      </c>
      <c r="F35" s="170">
        <f t="shared" si="1"/>
        <v>4.5105655733512259E-2</v>
      </c>
      <c r="G35" s="170">
        <f t="shared" si="1"/>
        <v>5.136917552064358E-2</v>
      </c>
      <c r="H35" s="171">
        <f t="shared" si="1"/>
        <v>6.8510439229565623E-2</v>
      </c>
    </row>
    <row r="36" spans="1:8" s="139" customFormat="1" x14ac:dyDescent="0.2">
      <c r="A36" s="169" t="s">
        <v>219</v>
      </c>
      <c r="B36" s="170">
        <f t="shared" si="1"/>
        <v>6.6451013242811857E-2</v>
      </c>
      <c r="C36" s="170">
        <f t="shared" si="1"/>
        <v>7.8581073466724341E-2</v>
      </c>
      <c r="D36" s="170">
        <f t="shared" si="1"/>
        <v>5.8264031927688469E-2</v>
      </c>
      <c r="E36" s="170">
        <f t="shared" si="1"/>
        <v>5.434599102356235E-2</v>
      </c>
      <c r="F36" s="170">
        <f t="shared" si="1"/>
        <v>4.800317734457038E-2</v>
      </c>
      <c r="G36" s="170">
        <f t="shared" si="1"/>
        <v>4.4837431318170667E-2</v>
      </c>
      <c r="H36" s="171">
        <f t="shared" si="1"/>
        <v>6.7223321992217713E-2</v>
      </c>
    </row>
    <row r="37" spans="1:8" s="139" customFormat="1" x14ac:dyDescent="0.2">
      <c r="A37" s="172" t="s">
        <v>5</v>
      </c>
      <c r="B37" s="170">
        <f t="shared" si="1"/>
        <v>1</v>
      </c>
      <c r="C37" s="170">
        <f t="shared" si="1"/>
        <v>1</v>
      </c>
      <c r="D37" s="170">
        <f t="shared" si="1"/>
        <v>1</v>
      </c>
      <c r="E37" s="170">
        <f t="shared" si="1"/>
        <v>1</v>
      </c>
      <c r="F37" s="170">
        <f t="shared" si="1"/>
        <v>1</v>
      </c>
      <c r="G37" s="170">
        <f t="shared" si="1"/>
        <v>1</v>
      </c>
      <c r="H37" s="171">
        <f t="shared" si="1"/>
        <v>1</v>
      </c>
    </row>
    <row r="38" spans="1:8" s="139" customFormat="1" x14ac:dyDescent="0.2">
      <c r="B38" s="146"/>
      <c r="H38" s="167"/>
    </row>
    <row r="39" spans="1:8" s="139" customFormat="1" x14ac:dyDescent="0.2">
      <c r="A39" s="173" t="s">
        <v>255</v>
      </c>
      <c r="B39" s="146">
        <f t="shared" ref="B39:H40" si="2">SUM(B23:B26)</f>
        <v>0.21260886801874432</v>
      </c>
      <c r="C39" s="146">
        <f t="shared" si="2"/>
        <v>0.24516051351909696</v>
      </c>
      <c r="D39" s="146">
        <f>SUM(D23:D26)</f>
        <v>0.27307372564928106</v>
      </c>
      <c r="E39" s="146">
        <f t="shared" si="2"/>
        <v>0.32907340101231791</v>
      </c>
      <c r="F39" s="146">
        <f t="shared" si="2"/>
        <v>0.39670771739686417</v>
      </c>
      <c r="G39" s="146">
        <f t="shared" si="2"/>
        <v>0.42389421325382726</v>
      </c>
      <c r="H39" s="174">
        <f t="shared" si="2"/>
        <v>0.21793905529150809</v>
      </c>
    </row>
    <row r="40" spans="1:8" s="139" customFormat="1" x14ac:dyDescent="0.2">
      <c r="A40" s="173" t="s">
        <v>256</v>
      </c>
      <c r="B40" s="146">
        <v>0.1926642124421768</v>
      </c>
      <c r="C40" s="146">
        <v>0.22986908612485613</v>
      </c>
      <c r="D40" s="146">
        <v>0.26519423360408195</v>
      </c>
      <c r="E40" s="146">
        <v>0.31150264197295552</v>
      </c>
      <c r="F40" s="146">
        <v>0.34653758483211794</v>
      </c>
      <c r="G40" s="146">
        <v>0.47372809915472425</v>
      </c>
      <c r="H40" s="174">
        <f t="shared" si="2"/>
        <v>0.27610099667997307</v>
      </c>
    </row>
    <row r="42" spans="1:8" ht="18" x14ac:dyDescent="0.25">
      <c r="A42" s="304" t="s">
        <v>591</v>
      </c>
      <c r="B42" s="304"/>
      <c r="C42" s="304"/>
      <c r="D42" s="304"/>
      <c r="E42" s="49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B7"/>
    </sheetView>
  </sheetViews>
  <sheetFormatPr defaultRowHeight="15" x14ac:dyDescent="0.25"/>
  <cols>
    <col min="1" max="1" width="18.85546875" bestFit="1" customWidth="1"/>
    <col min="2" max="2" width="35.140625" bestFit="1" customWidth="1"/>
  </cols>
  <sheetData>
    <row r="1" spans="1:4" x14ac:dyDescent="0.25">
      <c r="A1" s="176" t="s">
        <v>511</v>
      </c>
      <c r="B1" s="176"/>
      <c r="C1" s="177"/>
      <c r="D1" s="177"/>
    </row>
    <row r="2" spans="1:4" x14ac:dyDescent="0.25">
      <c r="A2" s="176"/>
      <c r="B2" s="176"/>
    </row>
    <row r="3" spans="1:4" x14ac:dyDescent="0.25">
      <c r="A3" s="178" t="s">
        <v>512</v>
      </c>
      <c r="B3" s="179" t="s">
        <v>513</v>
      </c>
    </row>
    <row r="4" spans="1:4" x14ac:dyDescent="0.25">
      <c r="A4" s="178" t="s">
        <v>514</v>
      </c>
      <c r="B4" s="265">
        <v>0.24199999999999999</v>
      </c>
    </row>
    <row r="5" spans="1:4" x14ac:dyDescent="0.25">
      <c r="A5" s="178" t="s">
        <v>515</v>
      </c>
      <c r="B5" s="265">
        <v>0.23200000000000001</v>
      </c>
    </row>
    <row r="6" spans="1:4" x14ac:dyDescent="0.25">
      <c r="A6" s="178" t="s">
        <v>516</v>
      </c>
      <c r="B6" s="265">
        <v>0.152</v>
      </c>
    </row>
    <row r="7" spans="1:4" x14ac:dyDescent="0.25">
      <c r="A7" s="178" t="s">
        <v>517</v>
      </c>
      <c r="B7" s="265">
        <v>0.28499999999999998</v>
      </c>
    </row>
    <row r="8" spans="1:4" x14ac:dyDescent="0.25">
      <c r="A8" s="328" t="s">
        <v>518</v>
      </c>
      <c r="B8" s="328"/>
    </row>
  </sheetData>
  <mergeCells count="1"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9</vt:i4>
      </vt:variant>
    </vt:vector>
  </HeadingPairs>
  <TitlesOfParts>
    <vt:vector size="37" baseType="lpstr">
      <vt:lpstr>Figure 11-1</vt:lpstr>
      <vt:lpstr>Figure 11-2</vt:lpstr>
      <vt:lpstr>Figure 11-3</vt:lpstr>
      <vt:lpstr>Figure 11-4</vt:lpstr>
      <vt:lpstr>Figure 11-5</vt:lpstr>
      <vt:lpstr>Figure 11-6</vt:lpstr>
      <vt:lpstr>Figure 11-7</vt:lpstr>
      <vt:lpstr>Figure 11-8</vt:lpstr>
      <vt:lpstr>Table 11-1</vt:lpstr>
      <vt:lpstr>Figure 11-9</vt:lpstr>
      <vt:lpstr>Figure 11-10</vt:lpstr>
      <vt:lpstr>Figure 11-11</vt:lpstr>
      <vt:lpstr>Table 11-2</vt:lpstr>
      <vt:lpstr>Figure 11-12</vt:lpstr>
      <vt:lpstr>Figure 11-13</vt:lpstr>
      <vt:lpstr>Figure 11-14</vt:lpstr>
      <vt:lpstr>Figure 11-15</vt:lpstr>
      <vt:lpstr>Figure 11-16</vt:lpstr>
      <vt:lpstr>Figure 11-17</vt:lpstr>
      <vt:lpstr>Figure 11-18</vt:lpstr>
      <vt:lpstr>Figure 11-19</vt:lpstr>
      <vt:lpstr>Table 11-3</vt:lpstr>
      <vt:lpstr>Table 11-4</vt:lpstr>
      <vt:lpstr>Figure 11-20</vt:lpstr>
      <vt:lpstr>Figure 11-21</vt:lpstr>
      <vt:lpstr>Figure 11-22</vt:lpstr>
      <vt:lpstr>Figure 11-23</vt:lpstr>
      <vt:lpstr>Sheet1</vt:lpstr>
      <vt:lpstr>'Figure 11-13'!IDX</vt:lpstr>
      <vt:lpstr>'Figure 11-15'!IDX</vt:lpstr>
      <vt:lpstr>'Figure 11-16'!IDX</vt:lpstr>
      <vt:lpstr>'Figure 11-18'!IDX</vt:lpstr>
      <vt:lpstr>'Figure 11-19'!IDX</vt:lpstr>
      <vt:lpstr>'Figure 11-20'!IDX</vt:lpstr>
      <vt:lpstr>'Figure 11-21'!IDX</vt:lpstr>
      <vt:lpstr>'Figure 11-7'!IDX</vt:lpstr>
      <vt:lpstr>'Figure 11-8'!IDX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jodis</dc:creator>
  <cp:lastModifiedBy>jodis</cp:lastModifiedBy>
  <cp:lastPrinted>2013-05-09T18:02:09Z</cp:lastPrinted>
  <dcterms:created xsi:type="dcterms:W3CDTF">2013-05-07T15:54:04Z</dcterms:created>
  <dcterms:modified xsi:type="dcterms:W3CDTF">2014-01-28T21:01:17Z</dcterms:modified>
</cp:coreProperties>
</file>